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firstSheet="1" activeTab="1"/>
  </bookViews>
  <sheets>
    <sheet name="СВОД (апрель 2021) " sheetId="17" state="hidden" r:id="rId1"/>
    <sheet name="30.06.2024 на сайт " sheetId="27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1" hidden="1">'30.06.2024 на сайт '!$A$6:$U$31</definedName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Print_Titles" localSheetId="1">'30.06.2024 на сайт '!$4:$6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Area" localSheetId="1">'30.06.2024 на сайт '!$A$1:$N$46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27" l="1"/>
  <c r="G8" i="27"/>
  <c r="K8" i="27" s="1"/>
  <c r="G9" i="27"/>
  <c r="G10" i="27"/>
  <c r="G11" i="27"/>
  <c r="F7" i="27"/>
  <c r="F8" i="27"/>
  <c r="F9" i="27"/>
  <c r="F10" i="27"/>
  <c r="F11" i="27"/>
  <c r="K46" i="27"/>
  <c r="H46" i="27"/>
  <c r="K45" i="27"/>
  <c r="K44" i="27"/>
  <c r="H44" i="27"/>
  <c r="K43" i="27"/>
  <c r="H43" i="27"/>
  <c r="G42" i="27"/>
  <c r="G7" i="27" s="1"/>
  <c r="F42" i="27"/>
  <c r="K41" i="27"/>
  <c r="H41" i="27"/>
  <c r="K40" i="27"/>
  <c r="H40" i="27"/>
  <c r="K39" i="27"/>
  <c r="H39" i="27"/>
  <c r="K38" i="27"/>
  <c r="H38" i="27"/>
  <c r="G37" i="27"/>
  <c r="F37" i="27"/>
  <c r="K36" i="27"/>
  <c r="H36" i="27"/>
  <c r="K35" i="27"/>
  <c r="H35" i="27"/>
  <c r="K34" i="27"/>
  <c r="H34" i="27"/>
  <c r="K33" i="27"/>
  <c r="H33" i="27"/>
  <c r="G32" i="27"/>
  <c r="F32" i="27"/>
  <c r="K31" i="27"/>
  <c r="H31" i="27"/>
  <c r="K30" i="27"/>
  <c r="H30" i="27"/>
  <c r="K29" i="27"/>
  <c r="H29" i="27"/>
  <c r="K28" i="27"/>
  <c r="H28" i="27"/>
  <c r="G27" i="27"/>
  <c r="F27" i="27"/>
  <c r="K26" i="27"/>
  <c r="H26" i="27"/>
  <c r="K25" i="27"/>
  <c r="H25" i="27"/>
  <c r="K24" i="27"/>
  <c r="H24" i="27"/>
  <c r="K23" i="27"/>
  <c r="H23" i="27"/>
  <c r="G22" i="27"/>
  <c r="F22" i="27"/>
  <c r="K21" i="27"/>
  <c r="H21" i="27"/>
  <c r="K20" i="27"/>
  <c r="H20" i="27"/>
  <c r="K19" i="27"/>
  <c r="H19" i="27"/>
  <c r="K18" i="27"/>
  <c r="H18" i="27"/>
  <c r="G17" i="27"/>
  <c r="K17" i="27" s="1"/>
  <c r="F17" i="27"/>
  <c r="K16" i="27"/>
  <c r="H16" i="27"/>
  <c r="K15" i="27"/>
  <c r="H15" i="27"/>
  <c r="K14" i="27"/>
  <c r="H14" i="27"/>
  <c r="K13" i="27"/>
  <c r="H13" i="27"/>
  <c r="G12" i="27"/>
  <c r="K12" i="27" s="1"/>
  <c r="F12" i="27"/>
  <c r="K11" i="27" l="1"/>
  <c r="K32" i="27"/>
  <c r="K42" i="27"/>
  <c r="K37" i="27"/>
  <c r="K9" i="27"/>
  <c r="K27" i="27"/>
  <c r="K10" i="27"/>
  <c r="K22" i="27"/>
  <c r="H7" i="27"/>
  <c r="H8" i="27"/>
  <c r="H9" i="27"/>
  <c r="H10" i="27"/>
  <c r="H11" i="27"/>
  <c r="H12" i="27"/>
  <c r="H17" i="27"/>
  <c r="H22" i="27"/>
  <c r="H27" i="27"/>
  <c r="H32" i="27"/>
  <c r="H37" i="27"/>
  <c r="H42" i="27"/>
  <c r="K7" i="27" l="1"/>
  <c r="F111" i="17" l="1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J143" i="19" s="1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I159" i="19" l="1"/>
  <c r="I167" i="19"/>
  <c r="I175" i="19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L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J127" i="17" l="1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<sst xmlns="http://schemas.openxmlformats.org/spreadsheetml/2006/main" count="827" uniqueCount="100">
  <si>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</si>
  <si>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</si>
  <si>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</si>
  <si>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</si>
  <si>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</si>
  <si>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</si>
  <si>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</si>
  <si>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</si>
  <si>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</si>
  <si>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</si>
  <si>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</si>
  <si>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</si>
  <si>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</si>
  <si>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</si>
  <si>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</si>
  <si>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</si>
  <si>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</si>
  <si>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</si>
  <si>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</si>
  <si>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</si>
  <si>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</si>
  <si>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</si>
  <si>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</si>
  <si>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</si>
  <si>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</si>
  <si>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</si>
  <si>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</si>
  <si>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</si>
  <si>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</si>
  <si>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</si>
  <si>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</si>
  <si>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</si>
  <si>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</si>
  <si>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</si>
  <si>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</si>
  <si>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</si>
  <si>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</si>
  <si>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</si>
  <si>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</si>
  <si>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</si>
  <si>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</si>
  <si>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</si>
  <si>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</si>
  <si>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</si>
  <si>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</si>
  <si>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</si>
  <si>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</si>
  <si>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</si>
  <si>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</si>
  <si>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</si>
  <si>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</si>
  <si>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</si>
  <si>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</si>
  <si>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</si>
  <si>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</si>
  <si>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</si>
  <si>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</si>
  <si>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</si>
  <si>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</si>
  <si>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</si>
  <si>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</si>
  <si>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</si>
  <si>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</si>
  <si>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</si>
  <si>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</si>
  <si>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</si>
  <si>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</si>
  <si>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</si>
  <si>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</si>
  <si>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</si>
  <si>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</si>
  <si>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</si>
  <si>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</si>
  <si>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</si>
  <si>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</si>
  <si>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</si>
  <si>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                -   </t>
  </si>
  <si>
    <t xml:space="preserve">                         -    </t>
  </si>
  <si>
    <t xml:space="preserve">Наименование муниципальной программы </t>
  </si>
  <si>
    <t>Отчет о ходе реализации  муниципальных программ  сельского посления Усть-Юган</t>
  </si>
  <si>
    <t>Директор МКУ "АХС сп Усть-Юган" Ряполова Г.Н., 8(3463)316034</t>
  </si>
  <si>
    <t>Всего 8</t>
  </si>
  <si>
    <t>Главный специалист ФЭО                                                           Рагозянская Е.Г., 8(3463)316032</t>
  </si>
  <si>
    <t>Специалист по имуществу                                                 Михайлова Е.Н., 8(3463)316037</t>
  </si>
  <si>
    <t xml:space="preserve">Заместитель                                                                             Главы сельского поселения Усть-Юган Щербакова Н.А., 8(3463)316031 </t>
  </si>
  <si>
    <t xml:space="preserve">Заместитель                                                                                               Главы сельского поселения Усть-Юган                                                       Щербакова Н.А., 8(3463)316031 </t>
  </si>
  <si>
    <t>Специалист                                                                            по комплексной безопасности                                                               Завьялова И.А., 8(3463)316038</t>
  </si>
  <si>
    <t>Специалист                                                                                                           по комплексной безопасности                                               Завьялова И.А., 8(3463)316038</t>
  </si>
  <si>
    <t>Исполнение                                                                      без иных источников составляет:
 79,06 %  к утвержденному плану.</t>
  </si>
  <si>
    <t>Утвержденный/уточненный  план на 2024 год</t>
  </si>
  <si>
    <r>
      <t xml:space="preserve">% исполнения                                                                                                  к утвержденному/
уточненному плану на 2024 год </t>
    </r>
    <r>
      <rPr>
        <b/>
        <sz val="42"/>
        <rFont val="Times New Roman"/>
        <family val="1"/>
        <charset val="204"/>
      </rPr>
      <t>(без иных источников)</t>
    </r>
  </si>
  <si>
    <r>
      <t xml:space="preserve">Отклонение                                                                    от утвержденного/уточненного плана на 2024 год 
</t>
    </r>
    <r>
      <rPr>
        <b/>
        <sz val="42"/>
        <rFont val="Times New Roman"/>
        <family val="1"/>
        <charset val="204"/>
      </rPr>
      <t>(без иных источников)
 (тыс. руб.)</t>
    </r>
  </si>
  <si>
    <t>"Развитие транспортной системы"</t>
  </si>
  <si>
    <t>"Профилактика правонарушений на территории и обеспечение отдельных прав граждан"</t>
  </si>
  <si>
    <t>"Цифровое разситие"</t>
  </si>
  <si>
    <t xml:space="preserve">"Формирование современной городской среды"
</t>
  </si>
  <si>
    <t>"Совершенствование муниципального управления"</t>
  </si>
  <si>
    <t>"Управление муниципальным имуществом"</t>
  </si>
  <si>
    <t xml:space="preserve">"Безопасность жизнедеятельности"
</t>
  </si>
  <si>
    <t>на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</si>
</sst>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\ _₽_-;\-* #,##0.0\ _₽_-;_-* &quot;-&quot;?\ _₽_-;_-@_-"/>
    <numFmt numFmtId="166" formatCode="_-* #,##0.0\ _₽_-;\-* #,##0.0\ _₽_-;_-* &quot;-&quot;\ _₽_-;_-@_-"/>
    <numFmt numFmtId="167" formatCode="_-* #,##0.0\ _₽_-;\-* #,##0.0\ _₽_-;_-* &quot;-&quot;??\ _₽_-;_-@_-"/>
    <numFmt numFmtId="168" formatCode="_-* #,##0.0_р_._-;\-* #,##0.0_р_._-;_-* &quot;-&quot;?_р_._-;_-@_-"/>
    <numFmt numFmtId="169" formatCode="_-* #,##0.0_р_._-;\-* #,##0.0_р_._-;_-* &quot;-&quot;??_р_._-;_-@_-"/>
    <numFmt numFmtId="170" formatCode="_-* #,##0.000_р_._-;\-* #,##0.000_р_._-;_-* &quot;-&quot;???_р_._-;_-@_-"/>
    <numFmt numFmtId="171" formatCode="#,##0.0_ ;\-#,##0.0\ "/>
    <numFmt numFmtId="172" formatCode="_-* #,##0.0000\ _₽_-;\-* #,##0.0000\ _₽_-;_-* &quot;-&quot;\ _₽_-;_-@_-"/>
    <numFmt numFmtId="173" formatCode="_-* #,##0.0\ _₽_-;\-* #,##0.0\ _₽_-;_-* &quot;-&quot;?????\ _₽_-;_-@_-"/>
    <numFmt numFmtId="174" formatCode="_(* #,##0.00_);_(* \(#,##0.00\);_(* &quot;-&quot;??_);_(@_)"/>
    <numFmt numFmtId="175" formatCode="_-* #,##0.00\ _₽_-;\-* #,##0.00\ _₽_-;_-* &quot;-&quot;?\ _₽_-;_-@_-"/>
    <numFmt numFmtId="176" formatCode="_-* #,##0.00\ _₽_-;\-* #,##0.00\ _₽_-;_-* &quot;-&quot;\ _₽_-;_-@_-"/>
    <numFmt numFmtId="177" formatCode="#,##0.00_ ;\-#,##0.00\ "/>
    <numFmt numFmtId="178" formatCode="_-* #,##0.00000\ _₽_-;\-* #,##0.00000\ _₽_-;_-* &quot;-&quot;?\ _₽_-;_-@_-"/>
    <numFmt numFmtId="179" formatCode="#,##0.00000_ ;\-#,##0.00000\ "/>
    <numFmt numFmtId="180" formatCode="#,##0.00_р_."/>
    <numFmt numFmtId="181" formatCode="#,##0.0\ _₽"/>
    <numFmt numFmtId="182" formatCode="#,##0.00\ _₽"/>
    <numFmt numFmtId="183" formatCode="_-* #,##0.00\ _₽_-;\-* #,##0.00\ _₽_-;_-* &quot;-&quot;?????\ _₽_-;_-@_-"/>
    <numFmt numFmtId="185" formatCode="#,##0\ _₽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42"/>
      <color theme="1"/>
      <name val="Times New Roman"/>
      <family val="1"/>
      <charset val="204"/>
    </font>
    <font>
      <b/>
      <sz val="5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866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38" fillId="0" borderId="0"/>
    <xf numFmtId="43" fontId="38" fillId="0" borderId="0" applyFont="0" applyFill="0" applyBorder="0" applyAlignment="0" applyProtection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4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4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6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1" fillId="0" borderId="0"/>
    <xf numFmtId="0" fontId="21" fillId="0" borderId="0"/>
    <xf numFmtId="164" fontId="26" fillId="0" borderId="0" applyFont="0" applyFill="0" applyBorder="0" applyAlignment="0" applyProtection="0"/>
    <xf numFmtId="0" fontId="20" fillId="0" borderId="0"/>
    <xf numFmtId="0" fontId="20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1" fillId="0" borderId="1" xfId="2" applyFont="1" applyBorder="1" applyAlignment="1">
      <alignment horizontal="center" vertical="center" textRotation="90" wrapText="1"/>
    </xf>
    <xf numFmtId="0" fontId="42" fillId="0" borderId="0" xfId="2" applyFont="1"/>
    <xf numFmtId="0" fontId="34" fillId="0" borderId="0" xfId="2" applyFont="1"/>
    <xf numFmtId="0" fontId="43" fillId="0" borderId="0" xfId="2" applyFont="1"/>
    <xf numFmtId="16" fontId="37" fillId="5" borderId="1" xfId="2" applyNumberFormat="1" applyFont="1" applyFill="1" applyBorder="1" applyAlignment="1">
      <alignment horizontal="center" vertical="center" textRotation="90" wrapText="1"/>
    </xf>
    <xf numFmtId="16" fontId="37" fillId="5" borderId="1" xfId="5" applyNumberFormat="1" applyFont="1" applyFill="1" applyBorder="1" applyAlignment="1">
      <alignment horizontal="center" vertical="center" textRotation="90" wrapText="1"/>
    </xf>
    <xf numFmtId="0" fontId="37" fillId="5" borderId="1" xfId="5" applyFont="1" applyFill="1" applyBorder="1" applyAlignment="1">
      <alignment horizontal="center" vertical="center" textRotation="90" wrapText="1"/>
    </xf>
    <xf numFmtId="0" fontId="37" fillId="5" borderId="1" xfId="2" applyFont="1" applyFill="1" applyBorder="1" applyAlignment="1">
      <alignment horizontal="center" vertical="center" textRotation="90" wrapText="1"/>
    </xf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47" fillId="0" borderId="0" xfId="0" applyFont="1"/>
    <xf numFmtId="165" fontId="48" fillId="4" borderId="1" xfId="4" applyNumberFormat="1" applyFont="1" applyFill="1" applyBorder="1" applyAlignment="1">
      <alignment horizontal="right" vertical="center" wrapText="1"/>
    </xf>
    <xf numFmtId="165" fontId="49" fillId="5" borderId="1" xfId="4" applyNumberFormat="1" applyFont="1" applyFill="1" applyBorder="1" applyAlignment="1">
      <alignment horizontal="right" vertical="center" wrapText="1"/>
    </xf>
    <xf numFmtId="165" fontId="48" fillId="0" borderId="1" xfId="4" applyNumberFormat="1" applyFont="1" applyFill="1" applyBorder="1" applyAlignment="1">
      <alignment horizontal="right" vertical="center" wrapText="1"/>
    </xf>
    <xf numFmtId="166" fontId="49" fillId="5" borderId="1" xfId="8" applyNumberFormat="1" applyFont="1" applyFill="1" applyBorder="1" applyAlignment="1">
      <alignment horizontal="right" vertical="center" wrapText="1"/>
    </xf>
    <xf numFmtId="165" fontId="48" fillId="3" borderId="1" xfId="4" applyNumberFormat="1" applyFont="1" applyFill="1" applyBorder="1" applyAlignment="1">
      <alignment horizontal="right" vertical="center" wrapText="1"/>
    </xf>
    <xf numFmtId="164" fontId="48" fillId="4" borderId="1" xfId="4" applyNumberFormat="1" applyFont="1" applyFill="1" applyBorder="1" applyAlignment="1">
      <alignment horizontal="right" vertical="center" wrapText="1"/>
    </xf>
    <xf numFmtId="171" fontId="48" fillId="4" borderId="1" xfId="4" applyNumberFormat="1" applyFont="1" applyFill="1" applyBorder="1" applyAlignment="1">
      <alignment horizontal="right" vertical="center" wrapText="1"/>
    </xf>
    <xf numFmtId="171" fontId="48" fillId="4" borderId="1" xfId="1" applyNumberFormat="1" applyFont="1" applyFill="1" applyBorder="1" applyAlignment="1">
      <alignment horizontal="right" vertical="center" wrapText="1"/>
    </xf>
    <xf numFmtId="0" fontId="46" fillId="0" borderId="0" xfId="2" applyFont="1"/>
    <xf numFmtId="0" fontId="51" fillId="0" borderId="0" xfId="2" applyFont="1"/>
    <xf numFmtId="0" fontId="52" fillId="0" borderId="0" xfId="2" applyFont="1"/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177" fontId="49" fillId="5" borderId="1" xfId="7" applyNumberFormat="1" applyFont="1" applyFill="1" applyBorder="1" applyAlignment="1">
      <alignment horizontal="right" vertical="center" wrapText="1"/>
    </xf>
    <xf numFmtId="177" fontId="49" fillId="5" borderId="1" xfId="8" applyNumberFormat="1" applyFont="1" applyFill="1" applyBorder="1" applyAlignment="1">
      <alignment horizontal="right" vertical="center" wrapText="1"/>
    </xf>
    <xf numFmtId="177" fontId="48" fillId="0" borderId="1" xfId="4" applyNumberFormat="1" applyFont="1" applyFill="1" applyBorder="1" applyAlignment="1">
      <alignment horizontal="right" vertical="center" wrapText="1"/>
    </xf>
    <xf numFmtId="165" fontId="57" fillId="4" borderId="1" xfId="4" applyNumberFormat="1" applyFont="1" applyFill="1" applyBorder="1" applyAlignment="1">
      <alignment horizontal="right" vertical="center" wrapText="1"/>
    </xf>
    <xf numFmtId="166" fontId="57" fillId="4" borderId="1" xfId="4" applyNumberFormat="1" applyFont="1" applyFill="1" applyBorder="1" applyAlignment="1">
      <alignment horizontal="right" vertical="center" wrapText="1"/>
    </xf>
    <xf numFmtId="165" fontId="56" fillId="5" borderId="1" xfId="4" applyNumberFormat="1" applyFont="1" applyFill="1" applyBorder="1" applyAlignment="1">
      <alignment horizontal="right" vertical="center" wrapText="1"/>
    </xf>
    <xf numFmtId="166" fontId="56" fillId="5" borderId="1" xfId="8" applyNumberFormat="1" applyFont="1" applyFill="1" applyBorder="1" applyAlignment="1">
      <alignment horizontal="right" vertical="center" wrapText="1"/>
    </xf>
    <xf numFmtId="165" fontId="57" fillId="0" borderId="1" xfId="4" applyNumberFormat="1" applyFont="1" applyFill="1" applyBorder="1" applyAlignment="1">
      <alignment horizontal="right" vertical="center" wrapText="1"/>
    </xf>
    <xf numFmtId="178" fontId="56" fillId="3" borderId="1" xfId="7" applyNumberFormat="1" applyFont="1" applyFill="1" applyBorder="1" applyAlignment="1">
      <alignment horizontal="right" vertical="center" wrapText="1"/>
    </xf>
    <xf numFmtId="165" fontId="56" fillId="3" borderId="1" xfId="7" applyNumberFormat="1" applyFont="1" applyFill="1" applyBorder="1" applyAlignment="1">
      <alignment horizontal="right" vertical="center" wrapText="1"/>
    </xf>
    <xf numFmtId="166" fontId="56" fillId="5" borderId="1" xfId="1" applyNumberFormat="1" applyFont="1" applyFill="1" applyBorder="1" applyAlignment="1">
      <alignment horizontal="right" vertical="center" wrapText="1"/>
    </xf>
    <xf numFmtId="165" fontId="56" fillId="5" borderId="1" xfId="2" applyNumberFormat="1" applyFont="1" applyFill="1" applyBorder="1" applyAlignment="1">
      <alignment horizontal="right" vertical="center" wrapText="1"/>
    </xf>
    <xf numFmtId="167" fontId="56" fillId="0" borderId="1" xfId="4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right" vertical="center" wrapText="1"/>
    </xf>
    <xf numFmtId="171" fontId="57" fillId="4" borderId="1" xfId="1" applyNumberFormat="1" applyFont="1" applyFill="1" applyBorder="1" applyAlignment="1">
      <alignment horizontal="right" vertical="center" wrapText="1"/>
    </xf>
    <xf numFmtId="164" fontId="57" fillId="4" borderId="1" xfId="4" applyNumberFormat="1" applyFont="1" applyFill="1" applyBorder="1" applyAlignment="1">
      <alignment horizontal="right" vertical="center" wrapText="1"/>
    </xf>
    <xf numFmtId="167" fontId="57" fillId="4" borderId="1" xfId="4" applyNumberFormat="1" applyFont="1" applyFill="1" applyBorder="1" applyAlignment="1">
      <alignment horizontal="right" vertical="center" wrapText="1"/>
    </xf>
    <xf numFmtId="165" fontId="56" fillId="0" borderId="1" xfId="4" applyNumberFormat="1" applyFont="1" applyFill="1" applyBorder="1" applyAlignment="1">
      <alignment horizontal="right" vertical="center" wrapText="1"/>
    </xf>
    <xf numFmtId="167" fontId="56" fillId="0" borderId="1" xfId="8" applyNumberFormat="1" applyFont="1" applyFill="1" applyBorder="1" applyAlignment="1">
      <alignment horizontal="right" vertical="center" wrapText="1"/>
    </xf>
    <xf numFmtId="167" fontId="57" fillId="0" borderId="1" xfId="4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center" vertical="center" wrapText="1"/>
    </xf>
    <xf numFmtId="171" fontId="56" fillId="0" borderId="1" xfId="8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center" vertical="center" wrapText="1"/>
    </xf>
    <xf numFmtId="166" fontId="56" fillId="0" borderId="1" xfId="4" applyNumberFormat="1" applyFont="1" applyFill="1" applyBorder="1" applyAlignment="1">
      <alignment horizontal="center" vertical="center" wrapText="1"/>
    </xf>
    <xf numFmtId="167" fontId="56" fillId="0" borderId="1" xfId="1" applyNumberFormat="1" applyFont="1" applyFill="1" applyBorder="1" applyAlignment="1">
      <alignment horizontal="right" vertical="center" wrapText="1"/>
    </xf>
    <xf numFmtId="165" fontId="56" fillId="0" borderId="1" xfId="2" applyNumberFormat="1" applyFont="1" applyBorder="1" applyAlignment="1">
      <alignment horizontal="right" vertical="center" wrapText="1"/>
    </xf>
    <xf numFmtId="167" fontId="56" fillId="5" borderId="1" xfId="1" applyNumberFormat="1" applyFont="1" applyFill="1" applyBorder="1" applyAlignment="1">
      <alignment horizontal="right" vertical="center" wrapText="1"/>
    </xf>
    <xf numFmtId="166" fontId="56" fillId="3" borderId="1" xfId="8" applyNumberFormat="1" applyFont="1" applyFill="1" applyBorder="1" applyAlignment="1">
      <alignment horizontal="right" vertical="center" wrapText="1"/>
    </xf>
    <xf numFmtId="165" fontId="57" fillId="3" borderId="1" xfId="4" applyNumberFormat="1" applyFont="1" applyFill="1" applyBorder="1" applyAlignment="1">
      <alignment horizontal="right" vertical="center" wrapText="1"/>
    </xf>
    <xf numFmtId="167" fontId="57" fillId="3" borderId="1" xfId="4" applyNumberFormat="1" applyFont="1" applyFill="1" applyBorder="1" applyAlignment="1">
      <alignment horizontal="right" vertical="center" wrapText="1"/>
    </xf>
    <xf numFmtId="171" fontId="56" fillId="3" borderId="1" xfId="4" applyNumberFormat="1" applyFont="1" applyFill="1" applyBorder="1" applyAlignment="1">
      <alignment horizontal="right" vertical="center" wrapText="1"/>
    </xf>
    <xf numFmtId="167" fontId="56" fillId="3" borderId="1" xfId="9483" applyNumberFormat="1" applyFont="1" applyFill="1" applyBorder="1" applyAlignment="1">
      <alignment horizontal="right" vertical="center" wrapText="1"/>
    </xf>
    <xf numFmtId="165" fontId="56" fillId="3" borderId="1" xfId="4" applyNumberFormat="1" applyFont="1" applyFill="1" applyBorder="1" applyAlignment="1">
      <alignment horizontal="right" vertical="center" wrapText="1"/>
    </xf>
    <xf numFmtId="171" fontId="56" fillId="5" borderId="1" xfId="1" applyNumberFormat="1" applyFont="1" applyFill="1" applyBorder="1" applyAlignment="1">
      <alignment horizontal="right" vertical="center" wrapText="1"/>
    </xf>
    <xf numFmtId="165" fontId="56" fillId="0" borderId="1" xfId="4" applyNumberFormat="1" applyFont="1" applyBorder="1" applyAlignment="1">
      <alignment horizontal="right" vertical="center" wrapText="1"/>
    </xf>
    <xf numFmtId="171" fontId="57" fillId="4" borderId="1" xfId="4" applyNumberFormat="1" applyFont="1" applyFill="1" applyBorder="1" applyAlignment="1">
      <alignment horizontal="right" vertical="center" wrapText="1"/>
    </xf>
    <xf numFmtId="165" fontId="58" fillId="0" borderId="1" xfId="0" applyNumberFormat="1" applyFont="1" applyBorder="1" applyAlignment="1">
      <alignment vertical="center" wrapText="1"/>
    </xf>
    <xf numFmtId="165" fontId="56" fillId="3" borderId="1" xfId="2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right" vertical="center" wrapText="1"/>
    </xf>
    <xf numFmtId="167" fontId="56" fillId="5" borderId="1" xfId="9483" applyNumberFormat="1" applyFont="1" applyFill="1" applyBorder="1" applyAlignment="1">
      <alignment horizontal="right" vertical="center" wrapText="1"/>
    </xf>
    <xf numFmtId="166" fontId="56" fillId="0" borderId="1" xfId="1" applyNumberFormat="1" applyFont="1" applyFill="1" applyBorder="1" applyAlignment="1">
      <alignment horizontal="right" vertical="center" wrapText="1"/>
    </xf>
    <xf numFmtId="165" fontId="56" fillId="0" borderId="1" xfId="7" applyNumberFormat="1" applyFont="1" applyBorder="1" applyAlignment="1">
      <alignment horizontal="right" vertical="center" wrapText="1"/>
    </xf>
    <xf numFmtId="166" fontId="56" fillId="0" borderId="1" xfId="4" applyNumberFormat="1" applyFont="1" applyFill="1" applyBorder="1" applyAlignment="1">
      <alignment horizontal="right" vertical="center" wrapText="1"/>
    </xf>
    <xf numFmtId="175" fontId="56" fillId="0" borderId="1" xfId="1" applyNumberFormat="1" applyFont="1" applyBorder="1" applyAlignment="1">
      <alignment horizontal="right" vertical="center" wrapText="1"/>
    </xf>
    <xf numFmtId="171" fontId="56" fillId="0" borderId="1" xfId="4" applyNumberFormat="1" applyFont="1" applyFill="1" applyBorder="1" applyAlignment="1">
      <alignment horizontal="right" vertical="center" wrapText="1"/>
    </xf>
    <xf numFmtId="175" fontId="56" fillId="0" borderId="1" xfId="7" applyNumberFormat="1" applyFont="1" applyBorder="1" applyAlignment="1">
      <alignment horizontal="right" vertical="center" wrapText="1"/>
    </xf>
    <xf numFmtId="165" fontId="56" fillId="0" borderId="1" xfId="14" applyNumberFormat="1" applyFont="1" applyFill="1" applyBorder="1" applyAlignment="1">
      <alignment horizontal="right" vertical="center" wrapText="1"/>
    </xf>
    <xf numFmtId="166" fontId="57" fillId="4" borderId="1" xfId="1" applyNumberFormat="1" applyFont="1" applyFill="1" applyBorder="1" applyAlignment="1">
      <alignment horizontal="right" vertical="center" wrapText="1"/>
    </xf>
    <xf numFmtId="165" fontId="56" fillId="5" borderId="1" xfId="8" applyNumberFormat="1" applyFont="1" applyFill="1" applyBorder="1" applyAlignment="1">
      <alignment horizontal="right" vertical="center" wrapText="1"/>
    </xf>
    <xf numFmtId="165" fontId="56" fillId="0" borderId="1" xfId="7" applyNumberFormat="1" applyFont="1" applyFill="1" applyBorder="1" applyAlignment="1">
      <alignment horizontal="right" vertical="center" wrapText="1"/>
    </xf>
    <xf numFmtId="165" fontId="56" fillId="5" borderId="1" xfId="7" applyNumberFormat="1" applyFont="1" applyFill="1" applyBorder="1" applyAlignment="1">
      <alignment horizontal="right" vertical="center" wrapText="1"/>
    </xf>
    <xf numFmtId="165" fontId="57" fillId="4" borderId="1" xfId="1" applyNumberFormat="1" applyFont="1" applyFill="1" applyBorder="1" applyAlignment="1">
      <alignment horizontal="right" vertical="center" wrapText="1"/>
    </xf>
    <xf numFmtId="166" fontId="56" fillId="3" borderId="1" xfId="1" applyNumberFormat="1" applyFont="1" applyFill="1" applyBorder="1" applyAlignment="1">
      <alignment horizontal="right" vertical="center" wrapText="1"/>
    </xf>
    <xf numFmtId="165" fontId="57" fillId="5" borderId="1" xfId="4" applyNumberFormat="1" applyFont="1" applyFill="1" applyBorder="1" applyAlignment="1">
      <alignment horizontal="right" vertical="center" wrapText="1"/>
    </xf>
    <xf numFmtId="166" fontId="57" fillId="3" borderId="1" xfId="4" applyNumberFormat="1" applyFont="1" applyFill="1" applyBorder="1" applyAlignment="1">
      <alignment horizontal="right" vertical="center" wrapText="1"/>
    </xf>
    <xf numFmtId="175" fontId="57" fillId="4" borderId="1" xfId="4" applyNumberFormat="1" applyFont="1" applyFill="1" applyBorder="1" applyAlignment="1">
      <alignment horizontal="right" vertical="center" wrapText="1"/>
    </xf>
    <xf numFmtId="166" fontId="56" fillId="0" borderId="1" xfId="8" applyNumberFormat="1" applyFont="1" applyFill="1" applyBorder="1" applyAlignment="1">
      <alignment horizontal="right" vertical="center" wrapText="1"/>
    </xf>
    <xf numFmtId="164" fontId="56" fillId="5" borderId="1" xfId="5216" applyNumberFormat="1" applyFont="1" applyFill="1" applyBorder="1" applyAlignment="1">
      <alignment horizontal="right" vertical="center" wrapText="1"/>
    </xf>
    <xf numFmtId="172" fontId="56" fillId="5" borderId="1" xfId="1" applyNumberFormat="1" applyFont="1" applyFill="1" applyBorder="1" applyAlignment="1">
      <alignment horizontal="right" vertical="center" wrapText="1"/>
    </xf>
    <xf numFmtId="165" fontId="56" fillId="3" borderId="1" xfId="5154" applyNumberFormat="1" applyFont="1" applyFill="1" applyBorder="1" applyAlignment="1">
      <alignment horizontal="right" vertical="center" wrapText="1"/>
    </xf>
    <xf numFmtId="165" fontId="56" fillId="0" borderId="1" xfId="5154" applyNumberFormat="1" applyFont="1" applyBorder="1" applyAlignment="1">
      <alignment horizontal="right" vertical="center" wrapText="1"/>
    </xf>
    <xf numFmtId="168" fontId="56" fillId="0" borderId="1" xfId="2629" applyNumberFormat="1" applyFont="1" applyBorder="1" applyAlignment="1">
      <alignment horizontal="right" vertical="center" wrapText="1"/>
    </xf>
    <xf numFmtId="168" fontId="56" fillId="0" borderId="1" xfId="2630" applyNumberFormat="1" applyFont="1" applyBorder="1" applyAlignment="1">
      <alignment horizontal="right" vertical="center" wrapText="1"/>
    </xf>
    <xf numFmtId="171" fontId="56" fillId="5" borderId="1" xfId="4" applyNumberFormat="1" applyFont="1" applyFill="1" applyBorder="1" applyAlignment="1">
      <alignment horizontal="right" vertical="center" wrapText="1"/>
    </xf>
    <xf numFmtId="165" fontId="57" fillId="4" borderId="1" xfId="7" applyNumberFormat="1" applyFont="1" applyFill="1" applyBorder="1" applyAlignment="1">
      <alignment horizontal="center" vertical="center" wrapText="1"/>
    </xf>
    <xf numFmtId="171" fontId="57" fillId="4" borderId="1" xfId="7" applyNumberFormat="1" applyFont="1" applyFill="1" applyBorder="1" applyAlignment="1">
      <alignment horizontal="center" vertical="center" wrapText="1"/>
    </xf>
    <xf numFmtId="165" fontId="56" fillId="5" borderId="1" xfId="7" applyNumberFormat="1" applyFont="1" applyFill="1" applyBorder="1" applyAlignment="1">
      <alignment horizontal="center" vertical="center" wrapText="1"/>
    </xf>
    <xf numFmtId="165" fontId="56" fillId="3" borderId="1" xfId="7" applyNumberFormat="1" applyFont="1" applyFill="1" applyBorder="1" applyAlignment="1">
      <alignment horizontal="center" vertical="center" wrapText="1"/>
    </xf>
    <xf numFmtId="169" fontId="56" fillId="5" borderId="1" xfId="5093" applyNumberFormat="1" applyFont="1" applyFill="1" applyBorder="1" applyAlignment="1">
      <alignment horizontal="center" vertical="center" wrapText="1"/>
    </xf>
    <xf numFmtId="169" fontId="56" fillId="0" borderId="1" xfId="7" applyNumberFormat="1" applyFont="1" applyFill="1" applyBorder="1" applyAlignment="1">
      <alignment horizontal="center" vertical="center" wrapText="1"/>
    </xf>
    <xf numFmtId="165" fontId="56" fillId="0" borderId="1" xfId="7" applyNumberFormat="1" applyFont="1" applyFill="1" applyBorder="1" applyAlignment="1">
      <alignment horizontal="center" vertical="center" wrapText="1"/>
    </xf>
    <xf numFmtId="169" fontId="56" fillId="5" borderId="1" xfId="7" applyNumberFormat="1" applyFont="1" applyFill="1" applyBorder="1" applyAlignment="1">
      <alignment horizontal="center" vertical="center" wrapText="1"/>
    </xf>
    <xf numFmtId="173" fontId="56" fillId="0" borderId="1" xfId="7" applyNumberFormat="1" applyFont="1" applyFill="1" applyBorder="1" applyAlignment="1">
      <alignment horizontal="center" vertical="center"/>
    </xf>
    <xf numFmtId="177" fontId="57" fillId="4" borderId="1" xfId="4" applyNumberFormat="1" applyFont="1" applyFill="1" applyBorder="1" applyAlignment="1">
      <alignment horizontal="right" vertical="center" wrapText="1"/>
    </xf>
    <xf numFmtId="177" fontId="56" fillId="3" borderId="1" xfId="4" applyNumberFormat="1" applyFont="1" applyFill="1" applyBorder="1" applyAlignment="1">
      <alignment horizontal="right" vertical="center" wrapText="1"/>
    </xf>
    <xf numFmtId="180" fontId="56" fillId="0" borderId="1" xfId="1" applyNumberFormat="1" applyFont="1" applyFill="1" applyBorder="1" applyAlignment="1">
      <alignment horizontal="right" vertical="center" wrapText="1"/>
    </xf>
    <xf numFmtId="181" fontId="56" fillId="0" borderId="1" xfId="1" applyNumberFormat="1" applyFont="1" applyFill="1" applyBorder="1" applyAlignment="1">
      <alignment horizontal="right" vertical="center" wrapText="1"/>
    </xf>
    <xf numFmtId="180" fontId="56" fillId="3" borderId="1" xfId="1" applyNumberFormat="1" applyFont="1" applyFill="1" applyBorder="1" applyAlignment="1">
      <alignment horizontal="right" vertical="center" wrapText="1"/>
    </xf>
    <xf numFmtId="182" fontId="56" fillId="0" borderId="1" xfId="1" applyNumberFormat="1" applyFont="1" applyFill="1" applyBorder="1" applyAlignment="1">
      <alignment horizontal="right" vertical="center" wrapText="1"/>
    </xf>
    <xf numFmtId="165" fontId="56" fillId="5" borderId="1" xfId="1" applyNumberFormat="1" applyFont="1" applyFill="1" applyBorder="1" applyAlignment="1">
      <alignment horizontal="right" vertical="center" wrapText="1"/>
    </xf>
    <xf numFmtId="165" fontId="56" fillId="0" borderId="1" xfId="10" applyNumberFormat="1" applyFont="1" applyFill="1" applyBorder="1" applyAlignment="1">
      <alignment horizontal="right" vertical="center" wrapText="1"/>
    </xf>
    <xf numFmtId="177" fontId="56" fillId="5" borderId="1" xfId="7" applyNumberFormat="1" applyFont="1" applyFill="1" applyBorder="1" applyAlignment="1">
      <alignment horizontal="right" vertical="center" wrapText="1"/>
    </xf>
    <xf numFmtId="177" fontId="56" fillId="0" borderId="1" xfId="7" applyNumberFormat="1" applyFont="1" applyFill="1" applyBorder="1" applyAlignment="1">
      <alignment horizontal="right" vertical="center" wrapText="1"/>
    </xf>
    <xf numFmtId="165" fontId="49" fillId="2" borderId="1" xfId="2" applyNumberFormat="1" applyFont="1" applyFill="1" applyBorder="1" applyAlignment="1">
      <alignment horizontal="right" vertical="center" wrapText="1"/>
    </xf>
    <xf numFmtId="171" fontId="49" fillId="2" borderId="1" xfId="2" applyNumberFormat="1" applyFont="1" applyFill="1" applyBorder="1" applyAlignment="1">
      <alignment horizontal="right" vertical="center" wrapText="1"/>
    </xf>
    <xf numFmtId="165" fontId="48" fillId="2" borderId="1" xfId="2" applyNumberFormat="1" applyFont="1" applyFill="1" applyBorder="1" applyAlignment="1">
      <alignment horizontal="right" vertical="center" wrapText="1"/>
    </xf>
    <xf numFmtId="0" fontId="40" fillId="0" borderId="1" xfId="2" applyFont="1" applyBorder="1" applyAlignment="1">
      <alignment horizontal="center" vertical="center" wrapText="1"/>
    </xf>
    <xf numFmtId="177" fontId="56" fillId="0" borderId="1" xfId="1" applyNumberFormat="1" applyFont="1" applyFill="1" applyBorder="1" applyAlignment="1">
      <alignment horizontal="right" vertical="center" wrapText="1"/>
    </xf>
    <xf numFmtId="175" fontId="56" fillId="3" borderId="1" xfId="7" applyNumberFormat="1" applyFont="1" applyFill="1" applyBorder="1" applyAlignment="1">
      <alignment horizontal="right" vertical="center" wrapText="1"/>
    </xf>
    <xf numFmtId="175" fontId="56" fillId="0" borderId="1" xfId="7" applyNumberFormat="1" applyFont="1" applyFill="1" applyBorder="1" applyAlignment="1">
      <alignment horizontal="right" vertical="center" wrapText="1"/>
    </xf>
    <xf numFmtId="177" fontId="56" fillId="3" borderId="1" xfId="1" applyNumberFormat="1" applyFont="1" applyFill="1" applyBorder="1" applyAlignment="1">
      <alignment horizontal="right" vertical="center" wrapText="1"/>
    </xf>
    <xf numFmtId="175" fontId="56" fillId="5" borderId="1" xfId="4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right" vertical="center" wrapText="1"/>
    </xf>
    <xf numFmtId="175" fontId="56" fillId="5" borderId="1" xfId="8" applyNumberFormat="1" applyFont="1" applyFill="1" applyBorder="1" applyAlignment="1">
      <alignment horizontal="right" vertical="center" wrapText="1"/>
    </xf>
    <xf numFmtId="175" fontId="57" fillId="0" borderId="1" xfId="4" applyNumberFormat="1" applyFont="1" applyFill="1" applyBorder="1" applyAlignment="1">
      <alignment horizontal="right" vertical="center" wrapText="1"/>
    </xf>
    <xf numFmtId="175" fontId="56" fillId="5" borderId="1" xfId="1" applyNumberFormat="1" applyFont="1" applyFill="1" applyBorder="1" applyAlignment="1">
      <alignment horizontal="right" vertical="center" wrapText="1"/>
    </xf>
    <xf numFmtId="164" fontId="57" fillId="6" borderId="1" xfId="7" applyNumberFormat="1" applyFont="1" applyFill="1" applyBorder="1" applyAlignment="1">
      <alignment horizontal="right" vertical="center" wrapText="1"/>
    </xf>
    <xf numFmtId="164" fontId="56" fillId="0" borderId="1" xfId="7" applyNumberFormat="1" applyFont="1" applyFill="1" applyBorder="1" applyAlignment="1">
      <alignment horizontal="right" vertical="center" wrapText="1"/>
    </xf>
    <xf numFmtId="4" fontId="56" fillId="3" borderId="1" xfId="7" applyNumberFormat="1" applyFont="1" applyFill="1" applyBorder="1" applyAlignment="1">
      <alignment horizontal="center" vertical="center" wrapText="1"/>
    </xf>
    <xf numFmtId="176" fontId="56" fillId="3" borderId="1" xfId="4" applyNumberFormat="1" applyFont="1" applyFill="1" applyBorder="1" applyAlignment="1">
      <alignment horizontal="center" vertical="center" wrapText="1"/>
    </xf>
    <xf numFmtId="175" fontId="49" fillId="2" borderId="1" xfId="2" applyNumberFormat="1" applyFont="1" applyFill="1" applyBorder="1" applyAlignment="1">
      <alignment horizontal="right" vertical="center" wrapText="1"/>
    </xf>
    <xf numFmtId="0" fontId="46" fillId="0" borderId="0" xfId="12474" applyFont="1"/>
    <xf numFmtId="0" fontId="51" fillId="0" borderId="0" xfId="12474" applyFont="1"/>
    <xf numFmtId="0" fontId="52" fillId="0" borderId="0" xfId="12474" applyFont="1"/>
    <xf numFmtId="0" fontId="40" fillId="2" borderId="1" xfId="12474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9" fontId="40" fillId="2" borderId="1" xfId="12474" applyNumberFormat="1" applyFont="1" applyFill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/>
    </xf>
    <xf numFmtId="0" fontId="41" fillId="0" borderId="1" xfId="12474" applyFont="1" applyBorder="1" applyAlignment="1">
      <alignment horizontal="center" vertical="center" textRotation="90" wrapText="1"/>
    </xf>
    <xf numFmtId="0" fontId="42" fillId="0" borderId="0" xfId="12474" applyFont="1"/>
    <xf numFmtId="0" fontId="34" fillId="0" borderId="0" xfId="12474" applyFont="1"/>
    <xf numFmtId="0" fontId="43" fillId="0" borderId="0" xfId="12474" applyFont="1"/>
    <xf numFmtId="16" fontId="37" fillId="5" borderId="1" xfId="12474" applyNumberFormat="1" applyFont="1" applyFill="1" applyBorder="1" applyAlignment="1">
      <alignment horizontal="center" vertical="center" textRotation="90" wrapText="1"/>
    </xf>
    <xf numFmtId="16" fontId="37" fillId="5" borderId="1" xfId="12475" applyNumberFormat="1" applyFont="1" applyFill="1" applyBorder="1" applyAlignment="1">
      <alignment horizontal="center" vertical="center" textRotation="90" wrapText="1"/>
    </xf>
    <xf numFmtId="0" fontId="37" fillId="5" borderId="1" xfId="12475" applyFont="1" applyFill="1" applyBorder="1" applyAlignment="1">
      <alignment horizontal="center" vertical="center" textRotation="90" wrapText="1"/>
    </xf>
    <xf numFmtId="0" fontId="37" fillId="5" borderId="1" xfId="12474" applyFont="1" applyFill="1" applyBorder="1" applyAlignment="1">
      <alignment horizontal="center" vertical="center" textRotation="90" wrapText="1"/>
    </xf>
    <xf numFmtId="0" fontId="46" fillId="2" borderId="1" xfId="12474" applyFont="1" applyFill="1" applyBorder="1" applyAlignment="1">
      <alignment horizontal="center" vertical="center" wrapText="1"/>
    </xf>
    <xf numFmtId="49" fontId="46" fillId="2" borderId="1" xfId="12474" applyNumberFormat="1" applyFont="1" applyFill="1" applyBorder="1" applyAlignment="1">
      <alignment horizontal="center" vertical="center" wrapText="1"/>
    </xf>
    <xf numFmtId="165" fontId="60" fillId="4" borderId="1" xfId="4" applyNumberFormat="1" applyFont="1" applyFill="1" applyBorder="1" applyAlignment="1">
      <alignment horizontal="right" vertical="center" wrapText="1"/>
    </xf>
    <xf numFmtId="171" fontId="60" fillId="4" borderId="1" xfId="4" applyNumberFormat="1" applyFont="1" applyFill="1" applyBorder="1" applyAlignment="1">
      <alignment horizontal="right" vertical="center" wrapText="1"/>
    </xf>
    <xf numFmtId="165" fontId="61" fillId="2" borderId="1" xfId="12474" applyNumberFormat="1" applyFont="1" applyFill="1" applyBorder="1" applyAlignment="1">
      <alignment horizontal="right" vertical="center" wrapText="1"/>
    </xf>
    <xf numFmtId="171" fontId="61" fillId="2" borderId="1" xfId="12474" applyNumberFormat="1" applyFont="1" applyFill="1" applyBorder="1" applyAlignment="1">
      <alignment horizontal="right" vertical="center" wrapText="1"/>
    </xf>
    <xf numFmtId="165" fontId="60" fillId="2" borderId="1" xfId="12474" applyNumberFormat="1" applyFont="1" applyFill="1" applyBorder="1" applyAlignment="1">
      <alignment horizontal="right" vertical="center" wrapText="1"/>
    </xf>
    <xf numFmtId="175" fontId="61" fillId="2" borderId="1" xfId="12474" applyNumberFormat="1" applyFont="1" applyFill="1" applyBorder="1" applyAlignment="1">
      <alignment horizontal="right" vertical="center" wrapText="1"/>
    </xf>
    <xf numFmtId="165" fontId="62" fillId="4" borderId="1" xfId="4" applyNumberFormat="1" applyFont="1" applyFill="1" applyBorder="1" applyAlignment="1">
      <alignment horizontal="right" vertical="center" wrapText="1"/>
    </xf>
    <xf numFmtId="171" fontId="62" fillId="4" borderId="1" xfId="4" applyNumberFormat="1" applyFont="1" applyFill="1" applyBorder="1" applyAlignment="1">
      <alignment horizontal="right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65" fontId="63" fillId="3" borderId="1" xfId="7" applyNumberFormat="1" applyFont="1" applyFill="1" applyBorder="1" applyAlignment="1">
      <alignment horizontal="right" vertical="center" wrapText="1"/>
    </xf>
    <xf numFmtId="165" fontId="63" fillId="5" borderId="1" xfId="7" applyNumberFormat="1" applyFont="1" applyFill="1" applyBorder="1" applyAlignment="1">
      <alignment horizontal="right" vertical="center" wrapText="1"/>
    </xf>
    <xf numFmtId="166" fontId="62" fillId="3" borderId="1" xfId="4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71" fontId="63" fillId="3" borderId="1" xfId="4" applyNumberFormat="1" applyFont="1" applyFill="1" applyBorder="1" applyAlignment="1">
      <alignment horizontal="right" vertical="center" wrapText="1"/>
    </xf>
    <xf numFmtId="165" fontId="63" fillId="3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right" vertical="center" wrapText="1"/>
    </xf>
    <xf numFmtId="165" fontId="62" fillId="3" borderId="1" xfId="4" applyNumberFormat="1" applyFont="1" applyFill="1" applyBorder="1" applyAlignment="1">
      <alignment horizontal="right" vertical="center" wrapText="1"/>
    </xf>
    <xf numFmtId="165" fontId="63" fillId="5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Fill="1" applyBorder="1" applyAlignment="1">
      <alignment horizontal="right" vertical="center" wrapText="1"/>
    </xf>
    <xf numFmtId="166" fontId="63" fillId="5" borderId="1" xfId="1" applyNumberFormat="1" applyFont="1" applyFill="1" applyBorder="1" applyAlignment="1">
      <alignment horizontal="right" vertical="center" wrapText="1"/>
    </xf>
    <xf numFmtId="165" fontId="62" fillId="0" borderId="1" xfId="4" applyNumberFormat="1" applyFont="1" applyFill="1" applyBorder="1" applyAlignment="1">
      <alignment horizontal="right" vertical="center" wrapText="1"/>
    </xf>
    <xf numFmtId="171" fontId="63" fillId="5" borderId="1" xfId="1" applyNumberFormat="1" applyFont="1" applyFill="1" applyBorder="1" applyAlignment="1">
      <alignment horizontal="right" vertical="center" wrapText="1"/>
    </xf>
    <xf numFmtId="166" fontId="63" fillId="5" borderId="1" xfId="8" applyNumberFormat="1" applyFont="1" applyFill="1" applyBorder="1" applyAlignment="1">
      <alignment horizontal="right" vertical="center" wrapText="1"/>
    </xf>
    <xf numFmtId="171" fontId="63" fillId="5" borderId="1" xfId="4" applyNumberFormat="1" applyFont="1" applyFill="1" applyBorder="1" applyAlignment="1">
      <alignment horizontal="right" vertical="center" wrapText="1"/>
    </xf>
    <xf numFmtId="164" fontId="62" fillId="6" borderId="1" xfId="7" applyNumberFormat="1" applyFont="1" applyFill="1" applyBorder="1" applyAlignment="1">
      <alignment horizontal="right" vertical="center" wrapText="1"/>
    </xf>
    <xf numFmtId="164" fontId="63" fillId="0" borderId="1" xfId="7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right" vertical="center" wrapText="1"/>
    </xf>
    <xf numFmtId="164" fontId="63" fillId="3" borderId="1" xfId="7" applyNumberFormat="1" applyFont="1" applyFill="1" applyBorder="1" applyAlignment="1">
      <alignment horizontal="right" vertical="center" wrapText="1"/>
    </xf>
    <xf numFmtId="165" fontId="63" fillId="0" borderId="1" xfId="4" applyNumberFormat="1" applyFont="1" applyFill="1" applyBorder="1" applyAlignment="1">
      <alignment horizontal="right" vertical="center" wrapText="1"/>
    </xf>
    <xf numFmtId="166" fontId="62" fillId="4" borderId="1" xfId="1" applyNumberFormat="1" applyFont="1" applyFill="1" applyBorder="1" applyAlignment="1">
      <alignment horizontal="right" vertical="center" wrapText="1"/>
    </xf>
    <xf numFmtId="168" fontId="63" fillId="0" borderId="1" xfId="12477" applyNumberFormat="1" applyFont="1" applyBorder="1" applyAlignment="1">
      <alignment horizontal="right" vertical="center" wrapText="1"/>
    </xf>
    <xf numFmtId="168" fontId="63" fillId="0" borderId="1" xfId="12478" applyNumberFormat="1" applyFont="1" applyBorder="1" applyAlignment="1">
      <alignment horizontal="right" vertical="center" wrapText="1"/>
    </xf>
    <xf numFmtId="166" fontId="62" fillId="4" borderId="1" xfId="4" applyNumberFormat="1" applyFont="1" applyFill="1" applyBorder="1" applyAlignment="1">
      <alignment horizontal="right" vertical="center" wrapText="1"/>
    </xf>
    <xf numFmtId="175" fontId="63" fillId="3" borderId="1" xfId="7" applyNumberFormat="1" applyFont="1" applyFill="1" applyBorder="1" applyAlignment="1">
      <alignment horizontal="right" vertical="center" wrapText="1"/>
    </xf>
    <xf numFmtId="178" fontId="63" fillId="3" borderId="1" xfId="7" applyNumberFormat="1" applyFont="1" applyFill="1" applyBorder="1" applyAlignment="1">
      <alignment horizontal="right" vertical="center" wrapText="1"/>
    </xf>
    <xf numFmtId="180" fontId="63" fillId="0" borderId="1" xfId="1" applyNumberFormat="1" applyFont="1" applyFill="1" applyBorder="1" applyAlignment="1">
      <alignment horizontal="right" vertical="center" wrapText="1"/>
    </xf>
    <xf numFmtId="181" fontId="63" fillId="0" borderId="1" xfId="1" applyNumberFormat="1" applyFont="1" applyFill="1" applyBorder="1" applyAlignment="1">
      <alignment horizontal="right" vertical="center" wrapText="1"/>
    </xf>
    <xf numFmtId="165" fontId="63" fillId="0" borderId="1" xfId="10" applyNumberFormat="1" applyFont="1" applyFill="1" applyBorder="1" applyAlignment="1">
      <alignment horizontal="right" vertical="center" wrapText="1"/>
    </xf>
    <xf numFmtId="180" fontId="63" fillId="3" borderId="1" xfId="1" applyNumberFormat="1" applyFont="1" applyFill="1" applyBorder="1" applyAlignment="1">
      <alignment horizontal="right" vertical="center" wrapText="1"/>
    </xf>
    <xf numFmtId="165" fontId="63" fillId="5" borderId="1" xfId="1" applyNumberFormat="1" applyFont="1" applyFill="1" applyBorder="1" applyAlignment="1">
      <alignment horizontal="right" vertical="center" wrapText="1"/>
    </xf>
    <xf numFmtId="165" fontId="63" fillId="3" borderId="1" xfId="12474" applyNumberFormat="1" applyFont="1" applyFill="1" applyBorder="1" applyAlignment="1">
      <alignment horizontal="right" vertical="center" wrapText="1"/>
    </xf>
    <xf numFmtId="165" fontId="63" fillId="3" borderId="1" xfId="12480" applyNumberFormat="1" applyFont="1" applyFill="1" applyBorder="1" applyAlignment="1">
      <alignment horizontal="right" vertical="center" wrapText="1"/>
    </xf>
    <xf numFmtId="165" fontId="63" fillId="0" borderId="1" xfId="12480" applyNumberFormat="1" applyFont="1" applyBorder="1" applyAlignment="1">
      <alignment horizontal="right" vertical="center" wrapText="1"/>
    </xf>
    <xf numFmtId="172" fontId="63" fillId="5" borderId="1" xfId="1" applyNumberFormat="1" applyFont="1" applyFill="1" applyBorder="1" applyAlignment="1">
      <alignment horizontal="right" vertical="center" wrapText="1"/>
    </xf>
    <xf numFmtId="165" fontId="63" fillId="0" borderId="1" xfId="12474" applyNumberFormat="1" applyFont="1" applyBorder="1" applyAlignment="1">
      <alignment horizontal="right" vertical="center" wrapText="1"/>
    </xf>
    <xf numFmtId="165" fontId="63" fillId="5" borderId="1" xfId="12474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75" fontId="62" fillId="4" borderId="1" xfId="4" applyNumberFormat="1" applyFont="1" applyFill="1" applyBorder="1" applyAlignment="1">
      <alignment horizontal="right" vertical="center" wrapText="1"/>
    </xf>
    <xf numFmtId="175" fontId="63" fillId="5" borderId="1" xfId="4" applyNumberFormat="1" applyFont="1" applyFill="1" applyBorder="1" applyAlignment="1">
      <alignment horizontal="right" vertical="center" wrapText="1"/>
    </xf>
    <xf numFmtId="175" fontId="63" fillId="5" borderId="1" xfId="8" applyNumberFormat="1" applyFont="1" applyFill="1" applyBorder="1" applyAlignment="1">
      <alignment horizontal="right" vertical="center" wrapText="1"/>
    </xf>
    <xf numFmtId="175" fontId="62" fillId="0" borderId="1" xfId="4" applyNumberFormat="1" applyFont="1" applyFill="1" applyBorder="1" applyAlignment="1">
      <alignment horizontal="right" vertical="center" wrapText="1"/>
    </xf>
    <xf numFmtId="175" fontId="63" fillId="5" borderId="1" xfId="1" applyNumberFormat="1" applyFont="1" applyFill="1" applyBorder="1" applyAlignment="1">
      <alignment horizontal="right" vertical="center" wrapText="1"/>
    </xf>
    <xf numFmtId="171" fontId="60" fillId="4" borderId="1" xfId="1" applyNumberFormat="1" applyFont="1" applyFill="1" applyBorder="1" applyAlignment="1">
      <alignment horizontal="right" vertical="center" wrapText="1"/>
    </xf>
    <xf numFmtId="165" fontId="61" fillId="5" borderId="1" xfId="4" applyNumberFormat="1" applyFont="1" applyFill="1" applyBorder="1" applyAlignment="1">
      <alignment horizontal="right" vertical="center" wrapText="1"/>
    </xf>
    <xf numFmtId="166" fontId="61" fillId="5" borderId="1" xfId="8" applyNumberFormat="1" applyFont="1" applyFill="1" applyBorder="1" applyAlignment="1">
      <alignment horizontal="right" vertical="center" wrapText="1"/>
    </xf>
    <xf numFmtId="165" fontId="60" fillId="3" borderId="1" xfId="4" applyNumberFormat="1" applyFont="1" applyFill="1" applyBorder="1" applyAlignment="1">
      <alignment horizontal="right" vertical="center" wrapText="1"/>
    </xf>
    <xf numFmtId="165" fontId="60" fillId="0" borderId="1" xfId="4" applyNumberFormat="1" applyFont="1" applyFill="1" applyBorder="1" applyAlignment="1">
      <alignment horizontal="right" vertical="center" wrapText="1"/>
    </xf>
    <xf numFmtId="177" fontId="60" fillId="0" borderId="1" xfId="4" applyNumberFormat="1" applyFont="1" applyFill="1" applyBorder="1" applyAlignment="1">
      <alignment horizontal="right" vertical="center" wrapText="1"/>
    </xf>
    <xf numFmtId="164" fontId="63" fillId="5" borderId="1" xfId="12481" applyNumberFormat="1" applyFont="1" applyFill="1" applyBorder="1" applyAlignment="1">
      <alignment horizontal="right" vertical="center" wrapText="1"/>
    </xf>
    <xf numFmtId="177" fontId="63" fillId="5" borderId="1" xfId="7" applyNumberFormat="1" applyFont="1" applyFill="1" applyBorder="1" applyAlignment="1">
      <alignment horizontal="right" vertical="center" wrapText="1"/>
    </xf>
    <xf numFmtId="177" fontId="61" fillId="5" borderId="1" xfId="7" applyNumberFormat="1" applyFont="1" applyFill="1" applyBorder="1" applyAlignment="1">
      <alignment horizontal="right" vertical="center" wrapText="1"/>
    </xf>
    <xf numFmtId="166" fontId="63" fillId="0" borderId="1" xfId="8" applyNumberFormat="1" applyFont="1" applyFill="1" applyBorder="1" applyAlignment="1">
      <alignment horizontal="right" vertical="center" wrapText="1"/>
    </xf>
    <xf numFmtId="171" fontId="62" fillId="4" borderId="1" xfId="1" applyNumberFormat="1" applyFont="1" applyFill="1" applyBorder="1" applyAlignment="1">
      <alignment horizontal="right" vertical="center" wrapText="1"/>
    </xf>
    <xf numFmtId="164" fontId="62" fillId="4" borderId="1" xfId="4" applyNumberFormat="1" applyFont="1" applyFill="1" applyBorder="1" applyAlignment="1">
      <alignment horizontal="right" vertical="center" wrapText="1"/>
    </xf>
    <xf numFmtId="167" fontId="63" fillId="0" borderId="1" xfId="8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center" vertical="center" wrapText="1"/>
    </xf>
    <xf numFmtId="176" fontId="63" fillId="3" borderId="1" xfId="4" applyNumberFormat="1" applyFont="1" applyFill="1" applyBorder="1" applyAlignment="1">
      <alignment horizontal="center" vertical="center" wrapText="1"/>
    </xf>
    <xf numFmtId="171" fontId="63" fillId="0" borderId="1" xfId="8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center" vertical="center" wrapText="1"/>
    </xf>
    <xf numFmtId="166" fontId="63" fillId="0" borderId="1" xfId="4" applyNumberFormat="1" applyFont="1" applyFill="1" applyBorder="1" applyAlignment="1">
      <alignment horizontal="center" vertical="center" wrapText="1"/>
    </xf>
    <xf numFmtId="167" fontId="63" fillId="0" borderId="1" xfId="1" applyNumberFormat="1" applyFont="1" applyFill="1" applyBorder="1" applyAlignment="1">
      <alignment horizontal="right" vertical="center" wrapText="1"/>
    </xf>
    <xf numFmtId="167" fontId="63" fillId="5" borderId="1" xfId="1" applyNumberFormat="1" applyFont="1" applyFill="1" applyBorder="1" applyAlignment="1">
      <alignment horizontal="right" vertical="center" wrapText="1"/>
    </xf>
    <xf numFmtId="165" fontId="63" fillId="0" borderId="1" xfId="4" applyNumberFormat="1" applyFont="1" applyBorder="1" applyAlignment="1">
      <alignment horizontal="right" vertical="center" wrapText="1"/>
    </xf>
    <xf numFmtId="177" fontId="63" fillId="3" borderId="1" xfId="1" applyNumberFormat="1" applyFont="1" applyFill="1" applyBorder="1" applyAlignment="1">
      <alignment horizontal="right" vertical="center" wrapText="1"/>
    </xf>
    <xf numFmtId="177" fontId="63" fillId="0" borderId="1" xfId="1" applyNumberFormat="1" applyFont="1" applyFill="1" applyBorder="1" applyAlignment="1">
      <alignment horizontal="right" vertical="center" wrapText="1"/>
    </xf>
    <xf numFmtId="165" fontId="64" fillId="0" borderId="1" xfId="0" applyNumberFormat="1" applyFont="1" applyBorder="1" applyAlignment="1">
      <alignment vertical="center" wrapText="1"/>
    </xf>
    <xf numFmtId="166" fontId="63" fillId="3" borderId="1" xfId="8" applyNumberFormat="1" applyFont="1" applyFill="1" applyBorder="1" applyAlignment="1">
      <alignment horizontal="right" vertical="center" wrapText="1"/>
    </xf>
    <xf numFmtId="4" fontId="63" fillId="3" borderId="1" xfId="7" applyNumberFormat="1" applyFont="1" applyFill="1" applyBorder="1" applyAlignment="1">
      <alignment horizontal="center" vertical="center" wrapText="1"/>
    </xf>
    <xf numFmtId="165" fontId="62" fillId="5" borderId="1" xfId="4" applyNumberFormat="1" applyFont="1" applyFill="1" applyBorder="1" applyAlignment="1">
      <alignment horizontal="right" vertical="center" wrapText="1"/>
    </xf>
    <xf numFmtId="166" fontId="63" fillId="3" borderId="1" xfId="1" applyNumberFormat="1" applyFont="1" applyFill="1" applyBorder="1" applyAlignment="1">
      <alignment horizontal="right" vertical="center" wrapText="1"/>
    </xf>
    <xf numFmtId="167" fontId="63" fillId="3" borderId="1" xfId="12482" applyNumberFormat="1" applyFont="1" applyFill="1" applyBorder="1" applyAlignment="1">
      <alignment horizontal="right" vertical="center" wrapText="1"/>
    </xf>
    <xf numFmtId="167" fontId="63" fillId="5" borderId="1" xfId="12482" applyNumberFormat="1" applyFont="1" applyFill="1" applyBorder="1" applyAlignment="1">
      <alignment horizontal="right" vertical="center" wrapText="1"/>
    </xf>
    <xf numFmtId="175" fontId="63" fillId="0" borderId="1" xfId="7" applyNumberFormat="1" applyFont="1" applyBorder="1" applyAlignment="1">
      <alignment horizontal="right" vertical="center" wrapText="1"/>
    </xf>
    <xf numFmtId="171" fontId="63" fillId="0" borderId="1" xfId="4" applyNumberFormat="1" applyFont="1" applyFill="1" applyBorder="1" applyAlignment="1">
      <alignment horizontal="right" vertical="center" wrapText="1"/>
    </xf>
    <xf numFmtId="175" fontId="63" fillId="0" borderId="1" xfId="1" applyNumberFormat="1" applyFont="1" applyBorder="1" applyAlignment="1">
      <alignment horizontal="right" vertical="center" wrapText="1"/>
    </xf>
    <xf numFmtId="166" fontId="63" fillId="0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Border="1" applyAlignment="1">
      <alignment horizontal="right" vertical="center" wrapText="1"/>
    </xf>
    <xf numFmtId="166" fontId="63" fillId="0" borderId="1" xfId="1" applyNumberFormat="1" applyFont="1" applyFill="1" applyBorder="1" applyAlignment="1">
      <alignment horizontal="right" vertical="center" wrapText="1"/>
    </xf>
    <xf numFmtId="165" fontId="62" fillId="4" borderId="1" xfId="1" applyNumberFormat="1" applyFont="1" applyFill="1" applyBorder="1" applyAlignment="1">
      <alignment horizontal="right" vertical="center" wrapText="1"/>
    </xf>
    <xf numFmtId="165" fontId="63" fillId="5" borderId="1" xfId="8" applyNumberFormat="1" applyFont="1" applyFill="1" applyBorder="1" applyAlignment="1">
      <alignment horizontal="right" vertical="center" wrapText="1"/>
    </xf>
    <xf numFmtId="165" fontId="63" fillId="0" borderId="1" xfId="12483" applyNumberFormat="1" applyFont="1" applyFill="1" applyBorder="1" applyAlignment="1">
      <alignment horizontal="right" vertical="center" wrapText="1"/>
    </xf>
    <xf numFmtId="165" fontId="42" fillId="0" borderId="0" xfId="12474" applyNumberFormat="1" applyFont="1"/>
    <xf numFmtId="178" fontId="42" fillId="0" borderId="0" xfId="12474" applyNumberFormat="1" applyFont="1"/>
    <xf numFmtId="164" fontId="56" fillId="5" borderId="1" xfId="7" applyNumberFormat="1" applyFont="1" applyFill="1" applyBorder="1" applyAlignment="1">
      <alignment horizontal="right" vertical="center" wrapText="1"/>
    </xf>
    <xf numFmtId="164" fontId="56" fillId="5" borderId="1" xfId="8" applyNumberFormat="1" applyFont="1" applyFill="1" applyBorder="1" applyAlignment="1">
      <alignment horizontal="right" vertical="center" wrapText="1"/>
    </xf>
    <xf numFmtId="164" fontId="57" fillId="0" borderId="1" xfId="4" applyNumberFormat="1" applyFont="1" applyFill="1" applyBorder="1" applyAlignment="1">
      <alignment horizontal="right" vertical="center" wrapText="1"/>
    </xf>
    <xf numFmtId="164" fontId="56" fillId="5" borderId="1" xfId="1" applyFont="1" applyFill="1" applyBorder="1" applyAlignment="1">
      <alignment horizontal="right" vertical="center" wrapText="1"/>
    </xf>
    <xf numFmtId="164" fontId="60" fillId="2" borderId="1" xfId="12474" applyNumberFormat="1" applyFont="1" applyFill="1" applyBorder="1" applyAlignment="1">
      <alignment horizontal="right" vertical="center" wrapText="1"/>
    </xf>
    <xf numFmtId="164" fontId="61" fillId="2" borderId="1" xfId="12474" applyNumberFormat="1" applyFont="1" applyFill="1" applyBorder="1" applyAlignment="1">
      <alignment horizontal="right" vertical="center" wrapText="1"/>
    </xf>
    <xf numFmtId="164" fontId="60" fillId="4" borderId="1" xfId="4" applyNumberFormat="1" applyFont="1" applyFill="1" applyBorder="1" applyAlignment="1">
      <alignment horizontal="right" vertical="center" wrapText="1"/>
    </xf>
    <xf numFmtId="164" fontId="56" fillId="5" borderId="1" xfId="4" applyNumberFormat="1" applyFont="1" applyFill="1" applyBorder="1" applyAlignment="1">
      <alignment horizontal="right" vertical="center" wrapText="1"/>
    </xf>
    <xf numFmtId="164" fontId="56" fillId="3" borderId="1" xfId="4" applyNumberFormat="1" applyFont="1" applyFill="1" applyBorder="1" applyAlignment="1">
      <alignment horizontal="right" vertical="center" wrapText="1"/>
    </xf>
    <xf numFmtId="164" fontId="57" fillId="3" borderId="1" xfId="4" applyNumberFormat="1" applyFont="1" applyFill="1" applyBorder="1" applyAlignment="1">
      <alignment horizontal="right" vertical="center" wrapText="1"/>
    </xf>
    <xf numFmtId="164" fontId="57" fillId="4" borderId="1" xfId="7" applyNumberFormat="1" applyFont="1" applyFill="1" applyBorder="1" applyAlignment="1">
      <alignment horizontal="center" vertical="center" wrapText="1"/>
    </xf>
    <xf numFmtId="164" fontId="56" fillId="0" borderId="1" xfId="4" applyNumberFormat="1" applyFont="1" applyFill="1" applyBorder="1" applyAlignment="1">
      <alignment horizontal="right" vertical="center" wrapText="1"/>
    </xf>
    <xf numFmtId="164" fontId="57" fillId="4" borderId="1" xfId="1" applyFont="1" applyFill="1" applyBorder="1" applyAlignment="1">
      <alignment horizontal="right" vertical="center" wrapText="1"/>
    </xf>
    <xf numFmtId="164" fontId="56" fillId="0" borderId="1" xfId="1" applyFont="1" applyFill="1" applyBorder="1" applyAlignment="1">
      <alignment horizontal="right" vertical="center" wrapText="1"/>
    </xf>
    <xf numFmtId="164" fontId="56" fillId="3" borderId="1" xfId="1" applyFont="1" applyFill="1" applyBorder="1" applyAlignment="1">
      <alignment horizontal="right" vertical="center" wrapText="1"/>
    </xf>
    <xf numFmtId="164" fontId="56" fillId="3" borderId="1" xfId="12474" applyNumberFormat="1" applyFont="1" applyFill="1" applyBorder="1" applyAlignment="1">
      <alignment horizontal="right" vertical="center" wrapText="1"/>
    </xf>
    <xf numFmtId="164" fontId="56" fillId="0" borderId="1" xfId="12474" applyNumberFormat="1" applyFont="1" applyBorder="1" applyAlignment="1">
      <alignment horizontal="right" vertical="center" wrapText="1"/>
    </xf>
    <xf numFmtId="164" fontId="56" fillId="5" borderId="1" xfId="12474" applyNumberFormat="1" applyFont="1" applyFill="1" applyBorder="1" applyAlignment="1">
      <alignment horizontal="right" vertical="center" wrapText="1"/>
    </xf>
    <xf numFmtId="164" fontId="62" fillId="4" borderId="1" xfId="1" applyFont="1" applyFill="1" applyBorder="1" applyAlignment="1">
      <alignment horizontal="right" vertical="center" wrapText="1"/>
    </xf>
    <xf numFmtId="164" fontId="63" fillId="5" borderId="1" xfId="4" applyNumberFormat="1" applyFont="1" applyFill="1" applyBorder="1" applyAlignment="1">
      <alignment horizontal="right" vertical="center" wrapText="1"/>
    </xf>
    <xf numFmtId="164" fontId="62" fillId="0" borderId="1" xfId="4" applyNumberFormat="1" applyFont="1" applyFill="1" applyBorder="1" applyAlignment="1">
      <alignment horizontal="right" vertical="center" wrapText="1"/>
    </xf>
    <xf numFmtId="164" fontId="63" fillId="5" borderId="1" xfId="12474" applyNumberFormat="1" applyFont="1" applyFill="1" applyBorder="1" applyAlignment="1">
      <alignment horizontal="right" vertical="center" wrapText="1"/>
    </xf>
    <xf numFmtId="164" fontId="63" fillId="5" borderId="1" xfId="1" applyFont="1" applyFill="1" applyBorder="1" applyAlignment="1">
      <alignment horizontal="right" vertical="center" wrapText="1"/>
    </xf>
    <xf numFmtId="164" fontId="63" fillId="5" borderId="1" xfId="8" applyNumberFormat="1" applyFont="1" applyFill="1" applyBorder="1" applyAlignment="1">
      <alignment horizontal="right" vertical="center" wrapText="1"/>
    </xf>
    <xf numFmtId="164" fontId="63" fillId="3" borderId="1" xfId="12474" applyNumberFormat="1" applyFont="1" applyFill="1" applyBorder="1" applyAlignment="1">
      <alignment horizontal="right" vertical="center" wrapText="1"/>
    </xf>
    <xf numFmtId="164" fontId="63" fillId="0" borderId="1" xfId="12483" applyFont="1" applyFill="1" applyBorder="1" applyAlignment="1">
      <alignment horizontal="right" vertical="center" wrapText="1"/>
    </xf>
    <xf numFmtId="164" fontId="48" fillId="4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right" vertical="center" wrapText="1"/>
    </xf>
    <xf numFmtId="164" fontId="57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right" vertical="center" wrapText="1"/>
    </xf>
    <xf numFmtId="164" fontId="56" fillId="7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/>
    </xf>
    <xf numFmtId="164" fontId="56" fillId="7" borderId="1" xfId="8" applyNumberFormat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 wrapText="1"/>
    </xf>
    <xf numFmtId="168" fontId="56" fillId="7" borderId="1" xfId="12515" applyNumberFormat="1" applyFont="1" applyFill="1" applyBorder="1" applyAlignment="1">
      <alignment horizontal="right" vertical="center" wrapText="1"/>
    </xf>
    <xf numFmtId="164" fontId="56" fillId="7" borderId="1" xfId="10" applyNumberFormat="1" applyFont="1" applyFill="1" applyBorder="1" applyAlignment="1">
      <alignment horizontal="right" vertical="center" wrapText="1"/>
    </xf>
    <xf numFmtId="164" fontId="56" fillId="7" borderId="1" xfId="12474" applyNumberFormat="1" applyFont="1" applyFill="1" applyBorder="1" applyAlignment="1">
      <alignment horizontal="right" vertical="center" wrapText="1"/>
    </xf>
    <xf numFmtId="181" fontId="65" fillId="7" borderId="1" xfId="12567" applyNumberFormat="1" applyFont="1" applyFill="1" applyBorder="1" applyAlignment="1">
      <alignment horizontal="right" vertical="center" wrapText="1"/>
    </xf>
    <xf numFmtId="2" fontId="66" fillId="7" borderId="1" xfId="7" applyNumberFormat="1" applyFont="1" applyFill="1" applyBorder="1" applyAlignment="1">
      <alignment horizontal="center" vertical="center" wrapText="1"/>
    </xf>
    <xf numFmtId="183" fontId="66" fillId="7" borderId="1" xfId="7" applyNumberFormat="1" applyFont="1" applyFill="1" applyBorder="1" applyAlignment="1">
      <alignment horizontal="center" vertical="center" wrapText="1"/>
    </xf>
    <xf numFmtId="169" fontId="49" fillId="7" borderId="1" xfId="7" applyNumberFormat="1" applyFont="1" applyFill="1" applyBorder="1" applyAlignment="1">
      <alignment horizontal="center" vertical="center" wrapText="1"/>
    </xf>
    <xf numFmtId="164" fontId="56" fillId="7" borderId="1" xfId="12480" applyNumberFormat="1" applyFont="1" applyFill="1" applyBorder="1" applyAlignment="1">
      <alignment horizontal="right" vertical="center" wrapText="1"/>
    </xf>
    <xf numFmtId="180" fontId="65" fillId="7" borderId="1" xfId="12567" applyNumberFormat="1" applyFont="1" applyFill="1" applyBorder="1" applyAlignment="1">
      <alignment horizontal="right" vertical="center" wrapText="1"/>
    </xf>
    <xf numFmtId="165" fontId="49" fillId="7" borderId="1" xfId="7" applyNumberFormat="1" applyFont="1" applyFill="1" applyBorder="1" applyAlignment="1">
      <alignment horizontal="center" vertical="center" wrapText="1"/>
    </xf>
    <xf numFmtId="165" fontId="65" fillId="7" borderId="1" xfId="7" applyNumberFormat="1" applyFont="1" applyFill="1" applyBorder="1" applyAlignment="1">
      <alignment horizontal="right" vertical="center" wrapText="1"/>
    </xf>
    <xf numFmtId="165" fontId="55" fillId="7" borderId="1" xfId="7" applyNumberFormat="1" applyFont="1" applyFill="1" applyBorder="1" applyAlignment="1">
      <alignment horizontal="right" vertical="center" wrapText="1"/>
    </xf>
    <xf numFmtId="165" fontId="56" fillId="7" borderId="1" xfId="7" applyNumberFormat="1" applyFont="1" applyFill="1" applyBorder="1" applyAlignment="1">
      <alignment horizontal="right" vertical="center" wrapText="1"/>
    </xf>
    <xf numFmtId="2" fontId="56" fillId="7" borderId="1" xfId="7" applyNumberFormat="1" applyFont="1" applyFill="1" applyBorder="1" applyAlignment="1">
      <alignment horizontal="center" vertical="center"/>
    </xf>
    <xf numFmtId="169" fontId="49" fillId="7" borderId="1" xfId="5093" applyNumberFormat="1" applyFont="1" applyFill="1" applyBorder="1" applyAlignment="1">
      <alignment horizontal="center" vertical="center" wrapText="1"/>
    </xf>
    <xf numFmtId="182" fontId="65" fillId="7" borderId="1" xfId="12567" applyNumberFormat="1" applyFont="1" applyFill="1" applyBorder="1" applyAlignment="1">
      <alignment horizontal="right" vertical="center" wrapText="1"/>
    </xf>
    <xf numFmtId="178" fontId="32" fillId="7" borderId="1" xfId="7" applyNumberFormat="1" applyFont="1" applyFill="1" applyBorder="1" applyAlignment="1">
      <alignment horizontal="right" vertical="center" wrapText="1"/>
    </xf>
    <xf numFmtId="164" fontId="49" fillId="7" borderId="1" xfId="7" applyNumberFormat="1" applyFont="1" applyFill="1" applyBorder="1" applyAlignment="1">
      <alignment horizontal="right" vertical="center" wrapText="1"/>
    </xf>
    <xf numFmtId="164" fontId="56" fillId="7" borderId="1" xfId="12481" applyNumberFormat="1" applyFont="1" applyFill="1" applyBorder="1" applyAlignment="1">
      <alignment horizontal="right" vertical="center" wrapText="1"/>
    </xf>
    <xf numFmtId="179" fontId="56" fillId="7" borderId="1" xfId="7" applyNumberFormat="1" applyFont="1" applyFill="1" applyBorder="1" applyAlignment="1">
      <alignment horizontal="right" vertical="center" wrapText="1"/>
    </xf>
    <xf numFmtId="164" fontId="48" fillId="7" borderId="1" xfId="4" applyNumberFormat="1" applyFont="1" applyFill="1" applyBorder="1" applyAlignment="1">
      <alignment horizontal="right" vertical="center" wrapText="1"/>
    </xf>
    <xf numFmtId="164" fontId="49" fillId="7" borderId="1" xfId="8" applyNumberFormat="1" applyFont="1" applyFill="1" applyBorder="1" applyAlignment="1">
      <alignment horizontal="right" vertical="center" wrapText="1"/>
    </xf>
    <xf numFmtId="164" fontId="49" fillId="7" borderId="1" xfId="4" applyNumberFormat="1" applyFont="1" applyFill="1" applyBorder="1" applyAlignment="1">
      <alignment horizontal="right" vertical="center" wrapText="1"/>
    </xf>
    <xf numFmtId="167" fontId="66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center" vertical="center" wrapText="1"/>
    </xf>
    <xf numFmtId="164" fontId="56" fillId="0" borderId="1" xfId="4" applyNumberFormat="1" applyFont="1" applyBorder="1" applyAlignment="1">
      <alignment horizontal="right" vertical="center" wrapText="1"/>
    </xf>
    <xf numFmtId="164" fontId="58" fillId="0" borderId="1" xfId="0" applyNumberFormat="1" applyFont="1" applyBorder="1" applyAlignment="1">
      <alignment vertical="center" wrapText="1"/>
    </xf>
    <xf numFmtId="164" fontId="56" fillId="3" borderId="1" xfId="8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center" vertical="center" wrapText="1"/>
    </xf>
    <xf numFmtId="164" fontId="57" fillId="5" borderId="1" xfId="4" applyNumberFormat="1" applyFont="1" applyFill="1" applyBorder="1" applyAlignment="1">
      <alignment horizontal="right" vertical="center" wrapText="1"/>
    </xf>
    <xf numFmtId="164" fontId="56" fillId="3" borderId="1" xfId="12482" applyNumberFormat="1" applyFont="1" applyFill="1" applyBorder="1" applyAlignment="1">
      <alignment horizontal="right" vertical="center" wrapText="1"/>
    </xf>
    <xf numFmtId="164" fontId="56" fillId="5" borderId="1" xfId="12482" applyNumberFormat="1" applyFont="1" applyFill="1" applyBorder="1" applyAlignment="1">
      <alignment horizontal="right" vertical="center" wrapText="1"/>
    </xf>
    <xf numFmtId="164" fontId="56" fillId="0" borderId="1" xfId="7" applyNumberFormat="1" applyFont="1" applyBorder="1" applyAlignment="1">
      <alignment horizontal="right" vertical="center" wrapText="1"/>
    </xf>
    <xf numFmtId="164" fontId="56" fillId="0" borderId="1" xfId="1" applyFont="1" applyBorder="1" applyAlignment="1">
      <alignment horizontal="right" vertical="center" wrapText="1"/>
    </xf>
    <xf numFmtId="0" fontId="67" fillId="0" borderId="0" xfId="12474" applyFont="1"/>
    <xf numFmtId="0" fontId="68" fillId="0" borderId="0" xfId="12474" applyFont="1"/>
    <xf numFmtId="4" fontId="56" fillId="3" borderId="1" xfId="7" applyNumberFormat="1" applyFont="1" applyFill="1" applyBorder="1" applyAlignment="1">
      <alignment horizontal="right" vertical="center" wrapText="1"/>
    </xf>
    <xf numFmtId="164" fontId="28" fillId="0" borderId="0" xfId="1" applyFont="1"/>
    <xf numFmtId="4" fontId="56" fillId="3" borderId="1" xfId="1" applyNumberFormat="1" applyFont="1" applyFill="1" applyBorder="1" applyAlignment="1">
      <alignment horizontal="right" vertical="center" wrapText="1"/>
    </xf>
    <xf numFmtId="4" fontId="56" fillId="3" borderId="1" xfId="4" applyNumberFormat="1" applyFont="1" applyFill="1" applyBorder="1" applyAlignment="1">
      <alignment horizontal="right" vertical="center" wrapText="1"/>
    </xf>
    <xf numFmtId="164" fontId="56" fillId="0" borderId="1" xfId="12562" applyFont="1" applyFill="1" applyBorder="1" applyAlignment="1">
      <alignment horizontal="center" vertical="center" wrapText="1"/>
    </xf>
    <xf numFmtId="4" fontId="56" fillId="3" borderId="1" xfId="12483" applyNumberFormat="1" applyFont="1" applyFill="1" applyBorder="1" applyAlignment="1">
      <alignment horizontal="right" vertical="center" wrapText="1"/>
    </xf>
    <xf numFmtId="0" fontId="32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82" fontId="63" fillId="0" borderId="0" xfId="0" applyNumberFormat="1" applyFont="1" applyAlignment="1">
      <alignment horizontal="center" vertical="center"/>
    </xf>
    <xf numFmtId="0" fontId="58" fillId="0" borderId="0" xfId="12474" applyFont="1" applyAlignment="1">
      <alignment horizontal="center" vertical="center"/>
    </xf>
    <xf numFmtId="182" fontId="56" fillId="3" borderId="1" xfId="12474" applyNumberFormat="1" applyFont="1" applyFill="1" applyBorder="1" applyAlignment="1">
      <alignment horizontal="center" vertical="center"/>
    </xf>
    <xf numFmtId="16" fontId="37" fillId="5" borderId="1" xfId="12474" applyNumberFormat="1" applyFont="1" applyFill="1" applyBorder="1" applyAlignment="1">
      <alignment horizontal="center" vertical="center" wrapText="1"/>
    </xf>
    <xf numFmtId="164" fontId="40" fillId="0" borderId="1" xfId="1" applyFont="1" applyFill="1" applyBorder="1" applyAlignment="1">
      <alignment horizontal="center" vertical="center" wrapText="1"/>
    </xf>
    <xf numFmtId="182" fontId="40" fillId="0" borderId="1" xfId="12474" applyNumberFormat="1" applyFont="1" applyFill="1" applyBorder="1" applyAlignment="1">
      <alignment horizontal="center" vertical="center" wrapText="1"/>
    </xf>
    <xf numFmtId="4" fontId="57" fillId="0" borderId="1" xfId="12474" applyNumberFormat="1" applyFont="1" applyFill="1" applyBorder="1" applyAlignment="1">
      <alignment horizontal="right" vertical="center" wrapText="1"/>
    </xf>
    <xf numFmtId="182" fontId="57" fillId="3" borderId="1" xfId="12474" applyNumberFormat="1" applyFont="1" applyFill="1" applyBorder="1" applyAlignment="1">
      <alignment horizontal="center" vertical="center"/>
    </xf>
    <xf numFmtId="0" fontId="41" fillId="0" borderId="17" xfId="12474" applyFont="1" applyBorder="1" applyAlignment="1">
      <alignment horizontal="center" vertical="center" wrapText="1"/>
    </xf>
    <xf numFmtId="4" fontId="57" fillId="8" borderId="17" xfId="4" applyNumberFormat="1" applyFont="1" applyFill="1" applyBorder="1" applyAlignment="1">
      <alignment horizontal="right" vertical="center" wrapText="1"/>
    </xf>
    <xf numFmtId="4" fontId="57" fillId="8" borderId="17" xfId="1" applyNumberFormat="1" applyFont="1" applyFill="1" applyBorder="1" applyAlignment="1">
      <alignment horizontal="right" vertical="center" wrapText="1"/>
    </xf>
    <xf numFmtId="182" fontId="57" fillId="8" borderId="17" xfId="12474" applyNumberFormat="1" applyFont="1" applyFill="1" applyBorder="1" applyAlignment="1">
      <alignment horizontal="center" vertical="center"/>
    </xf>
    <xf numFmtId="0" fontId="37" fillId="5" borderId="28" xfId="12475" applyFont="1" applyFill="1" applyBorder="1" applyAlignment="1">
      <alignment horizontal="center" vertical="center" wrapText="1"/>
    </xf>
    <xf numFmtId="4" fontId="56" fillId="3" borderId="28" xfId="4" applyNumberFormat="1" applyFont="1" applyFill="1" applyBorder="1" applyAlignment="1">
      <alignment horizontal="right" vertical="center" wrapText="1"/>
    </xf>
    <xf numFmtId="4" fontId="56" fillId="3" borderId="28" xfId="1" applyNumberFormat="1" applyFont="1" applyFill="1" applyBorder="1" applyAlignment="1">
      <alignment horizontal="right" vertical="center" wrapText="1"/>
    </xf>
    <xf numFmtId="182" fontId="56" fillId="3" borderId="28" xfId="12474" applyNumberFormat="1" applyFont="1" applyFill="1" applyBorder="1" applyAlignment="1">
      <alignment horizontal="center" vertical="center"/>
    </xf>
    <xf numFmtId="4" fontId="57" fillId="0" borderId="28" xfId="12474" applyNumberFormat="1" applyFont="1" applyFill="1" applyBorder="1" applyAlignment="1">
      <alignment horizontal="right" vertical="center" wrapText="1"/>
    </xf>
    <xf numFmtId="182" fontId="57" fillId="3" borderId="28" xfId="12474" applyNumberFormat="1" applyFont="1" applyFill="1" applyBorder="1" applyAlignment="1">
      <alignment horizontal="center" vertical="center"/>
    </xf>
    <xf numFmtId="0" fontId="40" fillId="0" borderId="36" xfId="12474" applyFont="1" applyBorder="1" applyAlignment="1">
      <alignment horizontal="center" vertical="center" wrapText="1"/>
    </xf>
    <xf numFmtId="0" fontId="40" fillId="0" borderId="28" xfId="12474" applyFont="1" applyBorder="1" applyAlignment="1">
      <alignment horizontal="center" vertical="center" wrapText="1"/>
    </xf>
    <xf numFmtId="0" fontId="40" fillId="0" borderId="28" xfId="12474" applyFont="1" applyFill="1" applyBorder="1" applyAlignment="1">
      <alignment horizontal="center" vertical="center" wrapText="1"/>
    </xf>
    <xf numFmtId="185" fontId="56" fillId="0" borderId="28" xfId="12474" applyNumberFormat="1" applyFont="1" applyFill="1" applyBorder="1" applyAlignment="1">
      <alignment horizontal="center" vertical="center"/>
    </xf>
    <xf numFmtId="0" fontId="40" fillId="0" borderId="37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 wrapText="1"/>
    </xf>
    <xf numFmtId="41" fontId="40" fillId="5" borderId="1" xfId="12474" applyNumberFormat="1" applyFont="1" applyFill="1" applyBorder="1" applyAlignment="1">
      <alignment horizontal="center" vertical="center"/>
    </xf>
    <xf numFmtId="1" fontId="40" fillId="3" borderId="1" xfId="4" applyNumberFormat="1" applyFont="1" applyFill="1" applyBorder="1" applyAlignment="1">
      <alignment horizontal="center" vertical="center" wrapText="1"/>
    </xf>
    <xf numFmtId="0" fontId="44" fillId="0" borderId="1" xfId="12474" applyFont="1" applyBorder="1" applyAlignment="1">
      <alignment horizontal="center" vertical="center" wrapText="1"/>
    </xf>
    <xf numFmtId="170" fontId="44" fillId="0" borderId="1" xfId="3" applyNumberFormat="1" applyFont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 wrapText="1"/>
    </xf>
    <xf numFmtId="0" fontId="44" fillId="0" borderId="1" xfId="12476" applyFont="1" applyBorder="1" applyAlignment="1">
      <alignment horizontal="center" vertical="center" wrapText="1"/>
    </xf>
    <xf numFmtId="0" fontId="44" fillId="3" borderId="1" xfId="12474" applyFont="1" applyFill="1" applyBorder="1" applyAlignment="1">
      <alignment horizontal="center" vertical="center" wrapText="1"/>
    </xf>
    <xf numFmtId="0" fontId="44" fillId="3" borderId="1" xfId="12475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1" fontId="40" fillId="0" borderId="1" xfId="12474" applyNumberFormat="1" applyFont="1" applyBorder="1" applyAlignment="1">
      <alignment horizontal="center" vertical="center"/>
    </xf>
    <xf numFmtId="170" fontId="44" fillId="3" borderId="1" xfId="3" applyNumberFormat="1" applyFont="1" applyFill="1" applyBorder="1" applyAlignment="1">
      <alignment horizontal="center" vertical="center" wrapText="1"/>
    </xf>
    <xf numFmtId="0" fontId="44" fillId="0" borderId="1" xfId="12479" applyFont="1" applyBorder="1" applyAlignment="1">
      <alignment horizontal="center" vertical="center" wrapText="1"/>
    </xf>
    <xf numFmtId="1" fontId="40" fillId="3" borderId="1" xfId="12474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9" fillId="2" borderId="1" xfId="3" applyFont="1" applyFill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 wrapText="1"/>
    </xf>
    <xf numFmtId="41" fontId="39" fillId="0" borderId="1" xfId="12474" applyNumberFormat="1" applyFont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/>
    </xf>
    <xf numFmtId="1" fontId="39" fillId="3" borderId="1" xfId="12474" applyNumberFormat="1" applyFont="1" applyFill="1" applyBorder="1" applyAlignment="1">
      <alignment horizontal="center" vertical="center" wrapText="1"/>
    </xf>
    <xf numFmtId="0" fontId="39" fillId="3" borderId="1" xfId="12474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left" vertical="center" wrapText="1"/>
    </xf>
    <xf numFmtId="0" fontId="44" fillId="3" borderId="3" xfId="12474" applyFont="1" applyFill="1" applyBorder="1" applyAlignment="1">
      <alignment horizontal="left" vertical="center" wrapText="1"/>
    </xf>
    <xf numFmtId="0" fontId="44" fillId="3" borderId="4" xfId="12474" applyFont="1" applyFill="1" applyBorder="1" applyAlignment="1">
      <alignment horizontal="left" vertical="center" wrapText="1"/>
    </xf>
    <xf numFmtId="0" fontId="40" fillId="0" borderId="14" xfId="12474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0" fillId="0" borderId="11" xfId="12474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0" fillId="0" borderId="25" xfId="12474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8" fontId="40" fillId="0" borderId="21" xfId="3" applyNumberFormat="1" applyFont="1" applyBorder="1" applyAlignment="1">
      <alignment horizontal="center" vertical="center" wrapText="1"/>
    </xf>
    <xf numFmtId="178" fontId="40" fillId="0" borderId="23" xfId="3" applyNumberFormat="1" applyFont="1" applyBorder="1" applyAlignment="1">
      <alignment horizontal="center" vertical="center" wrapText="1"/>
    </xf>
    <xf numFmtId="178" fontId="40" fillId="0" borderId="32" xfId="3" applyNumberFormat="1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2" fontId="57" fillId="8" borderId="18" xfId="12474" applyNumberFormat="1" applyFont="1" applyFill="1" applyBorder="1" applyAlignment="1">
      <alignment horizontal="center" vertical="center"/>
    </xf>
    <xf numFmtId="2" fontId="57" fillId="8" borderId="19" xfId="12474" applyNumberFormat="1" applyFont="1" applyFill="1" applyBorder="1" applyAlignment="1">
      <alignment horizontal="center" vertical="center"/>
    </xf>
    <xf numFmtId="2" fontId="57" fillId="8" borderId="20" xfId="12474" applyNumberFormat="1" applyFont="1" applyFill="1" applyBorder="1" applyAlignment="1">
      <alignment horizontal="center" vertical="center"/>
    </xf>
    <xf numFmtId="170" fontId="40" fillId="0" borderId="21" xfId="3" applyNumberFormat="1" applyFont="1" applyBorder="1" applyAlignment="1">
      <alignment horizontal="center" vertical="center" wrapText="1"/>
    </xf>
    <xf numFmtId="170" fontId="40" fillId="0" borderId="23" xfId="3" applyNumberFormat="1" applyFont="1" applyBorder="1" applyAlignment="1">
      <alignment horizontal="center" vertical="center" wrapText="1"/>
    </xf>
    <xf numFmtId="170" fontId="40" fillId="0" borderId="32" xfId="3" applyNumberFormat="1" applyFont="1" applyBorder="1" applyAlignment="1">
      <alignment horizontal="center" vertical="center" wrapText="1"/>
    </xf>
    <xf numFmtId="2" fontId="56" fillId="3" borderId="8" xfId="12474" applyNumberFormat="1" applyFont="1" applyFill="1" applyBorder="1" applyAlignment="1">
      <alignment horizontal="center" vertical="center"/>
    </xf>
    <xf numFmtId="2" fontId="56" fillId="3" borderId="9" xfId="12474" applyNumberFormat="1" applyFont="1" applyFill="1" applyBorder="1" applyAlignment="1">
      <alignment horizontal="center" vertical="center"/>
    </xf>
    <xf numFmtId="2" fontId="56" fillId="3" borderId="10" xfId="12474" applyNumberFormat="1" applyFont="1" applyFill="1" applyBorder="1" applyAlignment="1">
      <alignment horizontal="center" vertical="center"/>
    </xf>
    <xf numFmtId="2" fontId="56" fillId="3" borderId="29" xfId="12474" applyNumberFormat="1" applyFont="1" applyFill="1" applyBorder="1" applyAlignment="1">
      <alignment horizontal="center" vertical="center"/>
    </xf>
    <xf numFmtId="2" fontId="56" fillId="3" borderId="30" xfId="12474" applyNumberFormat="1" applyFont="1" applyFill="1" applyBorder="1" applyAlignment="1">
      <alignment horizontal="center" vertical="center"/>
    </xf>
    <xf numFmtId="2" fontId="56" fillId="3" borderId="31" xfId="12474" applyNumberFormat="1" applyFont="1" applyFill="1" applyBorder="1" applyAlignment="1">
      <alignment horizontal="center" vertical="center"/>
    </xf>
    <xf numFmtId="0" fontId="40" fillId="3" borderId="21" xfId="12474" applyFont="1" applyFill="1" applyBorder="1" applyAlignment="1">
      <alignment horizontal="center" vertical="center" wrapText="1"/>
    </xf>
    <xf numFmtId="0" fontId="40" fillId="3" borderId="23" xfId="12474" applyFont="1" applyFill="1" applyBorder="1" applyAlignment="1">
      <alignment horizontal="center" vertical="center" wrapText="1"/>
    </xf>
    <xf numFmtId="0" fontId="40" fillId="3" borderId="32" xfId="12474" applyFont="1" applyFill="1" applyBorder="1" applyAlignment="1">
      <alignment horizontal="center" vertical="center" wrapText="1"/>
    </xf>
    <xf numFmtId="0" fontId="40" fillId="0" borderId="21" xfId="12474" applyFont="1" applyBorder="1" applyAlignment="1">
      <alignment horizontal="center" vertical="center" wrapText="1"/>
    </xf>
    <xf numFmtId="0" fontId="40" fillId="0" borderId="23" xfId="12474" applyFont="1" applyBorder="1" applyAlignment="1">
      <alignment horizontal="center" vertical="center" wrapText="1"/>
    </xf>
    <xf numFmtId="0" fontId="40" fillId="0" borderId="32" xfId="12474" applyFont="1" applyBorder="1" applyAlignment="1">
      <alignment horizontal="center" vertical="center" wrapText="1"/>
    </xf>
    <xf numFmtId="0" fontId="40" fillId="3" borderId="14" xfId="12474" applyFont="1" applyFill="1" applyBorder="1" applyAlignment="1">
      <alignment horizontal="center" vertical="center" wrapText="1"/>
    </xf>
    <xf numFmtId="0" fontId="40" fillId="3" borderId="11" xfId="12474" applyFont="1" applyFill="1" applyBorder="1" applyAlignment="1">
      <alignment horizontal="center" vertical="center" wrapText="1"/>
    </xf>
    <xf numFmtId="0" fontId="40" fillId="3" borderId="25" xfId="12474" applyFont="1" applyFill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40" fillId="0" borderId="29" xfId="12474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6" fillId="0" borderId="29" xfId="12474" applyFont="1" applyFill="1" applyBorder="1" applyAlignment="1">
      <alignment horizontal="center" vertical="center"/>
    </xf>
    <xf numFmtId="0" fontId="56" fillId="0" borderId="30" xfId="12474" applyFont="1" applyFill="1" applyBorder="1" applyAlignment="1">
      <alignment horizontal="center" vertical="center"/>
    </xf>
    <xf numFmtId="0" fontId="56" fillId="0" borderId="31" xfId="12474" applyFont="1" applyFill="1" applyBorder="1" applyAlignment="1">
      <alignment horizontal="center" vertical="center"/>
    </xf>
    <xf numFmtId="0" fontId="40" fillId="0" borderId="13" xfId="12474" applyFont="1" applyBorder="1" applyAlignment="1">
      <alignment horizontal="center" vertical="center" wrapText="1"/>
    </xf>
    <xf numFmtId="0" fontId="40" fillId="0" borderId="22" xfId="12474" applyFont="1" applyBorder="1" applyAlignment="1">
      <alignment horizontal="center" vertical="center" wrapText="1"/>
    </xf>
    <xf numFmtId="0" fontId="40" fillId="0" borderId="24" xfId="12474" applyFont="1" applyBorder="1" applyAlignment="1">
      <alignment horizontal="center" vertical="center" wrapText="1"/>
    </xf>
    <xf numFmtId="0" fontId="39" fillId="0" borderId="14" xfId="12474" applyFont="1" applyBorder="1" applyAlignment="1">
      <alignment horizontal="center" vertical="center" wrapText="1"/>
    </xf>
    <xf numFmtId="0" fontId="39" fillId="0" borderId="11" xfId="12474" applyFont="1" applyBorder="1" applyAlignment="1">
      <alignment horizontal="center" vertical="center" wrapText="1"/>
    </xf>
    <xf numFmtId="0" fontId="39" fillId="0" borderId="25" xfId="12474" applyFont="1" applyBorder="1" applyAlignment="1">
      <alignment horizontal="center" vertical="center" wrapText="1"/>
    </xf>
    <xf numFmtId="2" fontId="57" fillId="3" borderId="8" xfId="12474" applyNumberFormat="1" applyFont="1" applyFill="1" applyBorder="1" applyAlignment="1">
      <alignment horizontal="center" vertical="center"/>
    </xf>
    <xf numFmtId="2" fontId="57" fillId="3" borderId="9" xfId="12474" applyNumberFormat="1" applyFont="1" applyFill="1" applyBorder="1" applyAlignment="1">
      <alignment horizontal="center" vertical="center"/>
    </xf>
    <xf numFmtId="2" fontId="57" fillId="3" borderId="10" xfId="12474" applyNumberFormat="1" applyFont="1" applyFill="1" applyBorder="1" applyAlignment="1">
      <alignment horizontal="center" vertical="center"/>
    </xf>
    <xf numFmtId="2" fontId="57" fillId="3" borderId="29" xfId="12474" applyNumberFormat="1" applyFont="1" applyFill="1" applyBorder="1" applyAlignment="1">
      <alignment horizontal="center" vertical="center"/>
    </xf>
    <xf numFmtId="2" fontId="57" fillId="3" borderId="30" xfId="12474" applyNumberFormat="1" applyFont="1" applyFill="1" applyBorder="1" applyAlignment="1">
      <alignment horizontal="center" vertical="center"/>
    </xf>
    <xf numFmtId="2" fontId="57" fillId="3" borderId="31" xfId="12474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0" fillId="0" borderId="34" xfId="12474" applyFont="1" applyBorder="1" applyAlignment="1">
      <alignment horizontal="center" vertical="center" wrapText="1"/>
    </xf>
    <xf numFmtId="0" fontId="40" fillId="0" borderId="15" xfId="12474" applyFont="1" applyBorder="1" applyAlignment="1">
      <alignment horizontal="center" vertical="center" wrapText="1"/>
    </xf>
    <xf numFmtId="0" fontId="40" fillId="0" borderId="16" xfId="12474" applyFont="1" applyBorder="1" applyAlignment="1">
      <alignment horizontal="center" vertical="center" wrapText="1"/>
    </xf>
    <xf numFmtId="0" fontId="40" fillId="0" borderId="5" xfId="12474" applyFont="1" applyBorder="1" applyAlignment="1">
      <alignment horizontal="center" vertical="center" wrapText="1"/>
    </xf>
    <xf numFmtId="0" fontId="40" fillId="0" borderId="7" xfId="12474" applyFont="1" applyBorder="1" applyAlignment="1">
      <alignment horizontal="center" vertical="center" wrapText="1"/>
    </xf>
    <xf numFmtId="0" fontId="40" fillId="0" borderId="6" xfId="12474" applyFont="1" applyBorder="1" applyAlignment="1">
      <alignment horizontal="center" vertical="center" wrapText="1"/>
    </xf>
    <xf numFmtId="0" fontId="40" fillId="0" borderId="33" xfId="12474" applyFont="1" applyBorder="1" applyAlignment="1">
      <alignment horizontal="center" vertical="center" wrapText="1"/>
    </xf>
    <xf numFmtId="0" fontId="40" fillId="0" borderId="4" xfId="12474" applyFont="1" applyBorder="1" applyAlignment="1">
      <alignment horizontal="center" vertical="center" wrapText="1"/>
    </xf>
    <xf numFmtId="0" fontId="39" fillId="0" borderId="18" xfId="3" applyFont="1" applyFill="1" applyBorder="1" applyAlignment="1">
      <alignment horizontal="center" vertical="center"/>
    </xf>
    <xf numFmtId="0" fontId="39" fillId="0" borderId="19" xfId="3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0" fontId="40" fillId="0" borderId="35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59" fillId="2" borderId="1" xfId="3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41" fontId="40" fillId="5" borderId="1" xfId="2" applyNumberFormat="1" applyFont="1" applyFill="1" applyBorder="1" applyAlignment="1">
      <alignment horizontal="center" vertical="center"/>
    </xf>
    <xf numFmtId="0" fontId="44" fillId="0" borderId="1" xfId="2" applyFont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1" xfId="5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41" fontId="40" fillId="0" borderId="1" xfId="2" applyNumberFormat="1" applyFont="1" applyBorder="1" applyAlignment="1">
      <alignment horizontal="center" vertical="center"/>
    </xf>
    <xf numFmtId="0" fontId="44" fillId="0" borderId="1" xfId="9" applyFont="1" applyBorder="1" applyAlignment="1">
      <alignment horizontal="center" vertical="center" wrapText="1"/>
    </xf>
    <xf numFmtId="1" fontId="40" fillId="3" borderId="1" xfId="2" applyNumberFormat="1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/>
    </xf>
    <xf numFmtId="0" fontId="39" fillId="0" borderId="1" xfId="2" applyFont="1" applyBorder="1" applyAlignment="1">
      <alignment horizontal="center" vertical="center" wrapText="1"/>
    </xf>
    <xf numFmtId="41" fontId="39" fillId="0" borderId="1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1" fontId="39" fillId="3" borderId="1" xfId="2" applyNumberFormat="1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left" vertical="center" wrapText="1"/>
    </xf>
    <xf numFmtId="0" fontId="44" fillId="3" borderId="3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</cellXfs>
  <cellStyles count="1986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colors>
    <mruColors>
      <color rgb="FFCCFFCC"/>
      <color rgb="FFFABC4C"/>
      <color rgb="FF00CC99"/>
      <color rgb="FF99FF99"/>
      <color rgb="FF91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360" t="s">
        <v>5</v>
      </c>
      <c r="N4" s="364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1">
      <c r="A5" s="364"/>
      <c r="B5" s="364"/>
      <c r="C5" s="364"/>
      <c r="D5" s="364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360"/>
      <c r="N5" s="364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144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257" t="e">
        <f>E8+E9+E10+E11+E13</f>
        <v>#VALUE!</v>
      </c>
      <c r="F7" s="257">
        <f>F8+F9+F10+F11+F13</f>
        <v>1033567.7978099999</v>
      </c>
      <c r="G7" s="257" t="e">
        <f>G8+G9+G10+G11+G13</f>
        <v>#VALUE!</v>
      </c>
      <c r="H7" s="257">
        <f>H8+H9+H10</f>
        <v>1000050.68469</v>
      </c>
      <c r="I7" s="257">
        <f t="shared" ref="I7:I26" si="0">H7-F7</f>
        <v>-33517.113119999878</v>
      </c>
      <c r="J7" s="257" t="e">
        <f>IF(H7=0, ,H7/G7*100)</f>
        <v>#VALUE!</v>
      </c>
      <c r="K7" s="257">
        <f t="shared" ref="K7:K15" si="1">IF(H7=0,0,H7/F7*100)</f>
        <v>96.757144215307562</v>
      </c>
      <c r="L7" s="257" t="e">
        <f t="shared" ref="L7:L70" si="2">IF(H7=0,0,H7/E7*100)</f>
        <v>#VALUE!</v>
      </c>
      <c r="M7" s="377">
        <f>M15+M23+M31+M39+M47+M55+M63+M71+M79+M87+M95+M103+M111+M119+M127+M135+M143+M151+M159+M167+M175+M183</f>
        <v>150</v>
      </c>
      <c r="N7" s="379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6">
      <c r="A8" s="364"/>
      <c r="B8" s="374"/>
      <c r="C8" s="376"/>
      <c r="D8" s="151" t="s">
        <v>18</v>
      </c>
      <c r="E8" s="256">
        <f>E16+E24+E32+E40+E48+E56+E64+E72+E80+E88+E96+E104+E112+E120+E128+E136+E144+E152+E160+E168+E176+E184</f>
        <v>22509.000000000004</v>
      </c>
      <c r="F8" s="256">
        <f t="shared" ref="F8:G8" si="3">F16+F24+F32+F40+F48+F56+F64+F72+F80+F88+F96+F104+F112+F120+F128+F136+F144+F152+F160+F168+F176+F184</f>
        <v>12990.220789999999</v>
      </c>
      <c r="G8" s="256">
        <f t="shared" si="3"/>
        <v>13841.264780000001</v>
      </c>
      <c r="H8" s="256">
        <f>H16+H24+H32+H40+H48+H56+H64+H72+H80+H88+H96+H104+H112+H120+H128+H136+H144+H152+H160+H168+H176+H184</f>
        <v>13841.257679999999</v>
      </c>
      <c r="I8" s="256">
        <f t="shared" si="0"/>
        <v>851.0368899999994</v>
      </c>
      <c r="J8" s="255">
        <f t="shared" ref="J8:J15" si="4">IF(H8=0, ,H8/G8*100)</f>
        <v>99.99994870410967</v>
      </c>
      <c r="K8" s="255">
        <f t="shared" si="1"/>
        <v>106.55136586019489</v>
      </c>
      <c r="L8" s="255">
        <f t="shared" si="2"/>
        <v>61.492103958416621</v>
      </c>
      <c r="M8" s="378"/>
      <c r="N8" s="380"/>
      <c r="O8" s="249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6">
      <c r="A9" s="364"/>
      <c r="B9" s="374"/>
      <c r="C9" s="376"/>
      <c r="D9" s="151" t="s">
        <v>19</v>
      </c>
      <c r="E9" s="256" t="e">
        <f>E17+E25+E33+E41+E49+E57+E65+E73+E81+E89+E97+E105+E113+E121+E129+E137+E145+E153+E161+E169+E177+E185</f>
        <v>#VALUE!</v>
      </c>
      <c r="F9" s="256">
        <f>F17+F25+F33+F41+F49+F57+F65+F73+F81+F89+F97+F105+F113+F121+F129+F137+F145+F153+F161+F169+F177+F185</f>
        <v>367542.99147779995</v>
      </c>
      <c r="G9" s="256" t="e">
        <f>G17+G25+G33+G41+G49+G57+G65+G73+G81+G89+G97+G105+G113+G121+G129+G137+G145+G153+G161+G169+G177+G185</f>
        <v>#VALUE!</v>
      </c>
      <c r="H9" s="256">
        <f>H17+H25+H33+H41+H49+H57+H65+H73+H81+H89+H97+H105+H113+H121+H129+H137+H145+H153+H161+H169+H177+H185</f>
        <v>372056.31394999998</v>
      </c>
      <c r="I9" s="256">
        <f t="shared" si="0"/>
        <v>4513.3224722000305</v>
      </c>
      <c r="J9" s="255" t="e">
        <f t="shared" si="4"/>
        <v>#VALUE!</v>
      </c>
      <c r="K9" s="255">
        <f t="shared" si="1"/>
        <v>101.22797130590169</v>
      </c>
      <c r="L9" s="255" t="e">
        <f t="shared" si="2"/>
        <v>#VALUE!</v>
      </c>
      <c r="M9" s="378"/>
      <c r="N9" s="380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6">
      <c r="A10" s="364"/>
      <c r="B10" s="374"/>
      <c r="C10" s="376"/>
      <c r="D10" s="151" t="s">
        <v>20</v>
      </c>
      <c r="E10" s="256">
        <f>E18+E26+E34+E42+E50+E58+E66+E74+E82+E90+E98+E106+E114+E122+E130+E138+E146+E154+E162+E170+E178+E186</f>
        <v>2686665.6939199995</v>
      </c>
      <c r="F10" s="256">
        <f>F18+F26+F34+F42+F50+F58+F66+F74+F82+F90+F98+F106+F114+F122+F130+F138+F146+F154+F162+F170+F178+F186</f>
        <v>653034.5855421999</v>
      </c>
      <c r="G10" s="256">
        <f>G18+G26+G34+G42+G50+G58+G66+G74+G82+G90+G98+G106+G114+G122+G130+G138+G146+G154+G162+G170+G178+G186</f>
        <v>3217020.67649</v>
      </c>
      <c r="H10" s="256">
        <f>H18+H26+H34+H42+H50+H58+H66+H74+H82+H90+H98+H106+H114+H122+H130+H138+H146+H154+H162+H170+H178+H186</f>
        <v>614153.11306</v>
      </c>
      <c r="I10" s="256">
        <f t="shared" si="0"/>
        <v>-38881.472482199897</v>
      </c>
      <c r="J10" s="255">
        <f t="shared" si="4"/>
        <v>19.090741863993397</v>
      </c>
      <c r="K10" s="255">
        <f t="shared" si="1"/>
        <v>94.046031658504347</v>
      </c>
      <c r="L10" s="255">
        <f t="shared" si="2"/>
        <v>22.859305288702121</v>
      </c>
      <c r="M10" s="378"/>
      <c r="N10" s="380"/>
      <c r="O10" s="250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6">
      <c r="A11" s="364"/>
      <c r="B11" s="374"/>
      <c r="C11" s="376"/>
      <c r="D11" s="152" t="s">
        <v>21</v>
      </c>
      <c r="E11" s="256">
        <f t="shared" ref="E11:I14" si="5">E19+E27+E35+E43+E51+E59+E67+E75+E83+E91+E99+E107+E115+E123+E131+E139+E147+E155+E163+E171+E179+E187</f>
        <v>0</v>
      </c>
      <c r="F11" s="256">
        <f t="shared" si="5"/>
        <v>0</v>
      </c>
      <c r="G11" s="256">
        <f t="shared" si="5"/>
        <v>0</v>
      </c>
      <c r="H11" s="256">
        <f t="shared" si="5"/>
        <v>0</v>
      </c>
      <c r="I11" s="256">
        <f t="shared" si="5"/>
        <v>0</v>
      </c>
      <c r="J11" s="255"/>
      <c r="K11" s="255">
        <f t="shared" si="1"/>
        <v>0</v>
      </c>
      <c r="L11" s="255">
        <f t="shared" si="2"/>
        <v>0</v>
      </c>
      <c r="M11" s="378"/>
      <c r="N11" s="380"/>
      <c r="O11" s="250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6">
      <c r="A12" s="364"/>
      <c r="B12" s="374"/>
      <c r="C12" s="376"/>
      <c r="D12" s="152" t="s">
        <v>22</v>
      </c>
      <c r="E12" s="256">
        <f t="shared" si="5"/>
        <v>19809.201580000001</v>
      </c>
      <c r="F12" s="256">
        <f t="shared" si="5"/>
        <v>0</v>
      </c>
      <c r="G12" s="256">
        <f t="shared" si="5"/>
        <v>19734.335579999999</v>
      </c>
      <c r="H12" s="256">
        <f t="shared" si="5"/>
        <v>10</v>
      </c>
      <c r="I12" s="256">
        <f t="shared" si="0"/>
        <v>10</v>
      </c>
      <c r="J12" s="255"/>
      <c r="K12" s="255">
        <v>0</v>
      </c>
      <c r="L12" s="255">
        <v>0</v>
      </c>
      <c r="M12" s="378"/>
      <c r="N12" s="380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6">
      <c r="A13" s="364"/>
      <c r="B13" s="374"/>
      <c r="C13" s="376"/>
      <c r="D13" s="153" t="s">
        <v>23</v>
      </c>
      <c r="E13" s="256">
        <f>E29+E21+E53+E61+E77+E85+E101+E109+E117+E125+E133+E141+E149+E157+E173</f>
        <v>2623620.4891599999</v>
      </c>
      <c r="F13" s="256">
        <f t="shared" si="5"/>
        <v>0</v>
      </c>
      <c r="G13" s="256">
        <f t="shared" si="5"/>
        <v>0</v>
      </c>
      <c r="H13" s="256">
        <f t="shared" si="5"/>
        <v>0</v>
      </c>
      <c r="I13" s="256">
        <f t="shared" si="5"/>
        <v>0</v>
      </c>
      <c r="J13" s="255">
        <v>0</v>
      </c>
      <c r="K13" s="255">
        <f t="shared" si="1"/>
        <v>0</v>
      </c>
      <c r="L13" s="255">
        <f t="shared" si="2"/>
        <v>0</v>
      </c>
      <c r="M13" s="378"/>
      <c r="N13" s="380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6">
      <c r="A14" s="364"/>
      <c r="B14" s="374"/>
      <c r="C14" s="376"/>
      <c r="D14" s="154" t="s">
        <v>24</v>
      </c>
      <c r="E14" s="256">
        <f t="shared" si="5"/>
        <v>13000</v>
      </c>
      <c r="F14" s="256">
        <f t="shared" si="5"/>
        <v>0</v>
      </c>
      <c r="G14" s="256">
        <f t="shared" si="5"/>
        <v>0</v>
      </c>
      <c r="H14" s="256">
        <v>0</v>
      </c>
      <c r="I14" s="256">
        <v>0</v>
      </c>
      <c r="J14" s="255">
        <f t="shared" ref="J14" si="6">IF(H14=0, ,H14/G14*100)</f>
        <v>0</v>
      </c>
      <c r="K14" s="255">
        <f t="shared" si="1"/>
        <v>0</v>
      </c>
      <c r="L14" s="255">
        <f t="shared" si="2"/>
        <v>0</v>
      </c>
      <c r="M14" s="378"/>
      <c r="N14" s="381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360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371"/>
      <c r="B16" s="355"/>
      <c r="C16" s="356"/>
      <c r="D16" s="151" t="s">
        <v>18</v>
      </c>
      <c r="E16" s="297">
        <v>545.5</v>
      </c>
      <c r="F16" s="297">
        <v>11977.7639</v>
      </c>
      <c r="G16" s="297">
        <v>11526.57669</v>
      </c>
      <c r="H16" s="297">
        <v>11526.57669</v>
      </c>
      <c r="I16" s="279">
        <f t="shared" si="0"/>
        <v>-451.18721000000005</v>
      </c>
      <c r="J16" s="279">
        <f t="shared" ref="J16:J30" si="8">IF(G16=0,0,H16/G16)*100</f>
        <v>100</v>
      </c>
      <c r="K16" s="279">
        <f t="shared" ref="K16:K30" si="9">IF(F16=0,0,H16/F16*100)</f>
        <v>96.233126535412836</v>
      </c>
      <c r="L16" s="279">
        <f t="shared" si="2"/>
        <v>2113.0296406966086</v>
      </c>
      <c r="M16" s="360"/>
      <c r="N16" s="370"/>
      <c r="O16" s="20"/>
      <c r="P16" s="20"/>
      <c r="Q16" s="20"/>
    </row>
    <row r="17" spans="1:17" s="8" customFormat="1" ht="164.25" customHeight="1" x14ac:dyDescent="0.6">
      <c r="A17" s="371"/>
      <c r="B17" s="355"/>
      <c r="C17" s="356"/>
      <c r="D17" s="151" t="s">
        <v>19</v>
      </c>
      <c r="E17" s="297">
        <v>1729607.7</v>
      </c>
      <c r="F17" s="297">
        <v>306775.23591999995</v>
      </c>
      <c r="G17" s="297">
        <v>305395.99524999998</v>
      </c>
      <c r="H17" s="297">
        <v>292920.82999</v>
      </c>
      <c r="I17" s="280">
        <f t="shared" si="0"/>
        <v>-13854.40592999995</v>
      </c>
      <c r="J17" s="279">
        <f t="shared" si="8"/>
        <v>95.915085510604783</v>
      </c>
      <c r="K17" s="279">
        <f t="shared" si="9"/>
        <v>95.483857786482844</v>
      </c>
      <c r="L17" s="279">
        <f t="shared" si="2"/>
        <v>16.935680269577894</v>
      </c>
      <c r="M17" s="360"/>
      <c r="N17" s="370"/>
      <c r="O17" s="20"/>
      <c r="P17" s="20"/>
      <c r="Q17" s="20"/>
    </row>
    <row r="18" spans="1:17" s="8" customFormat="1" ht="168.75" customHeight="1" x14ac:dyDescent="0.6">
      <c r="A18" s="371"/>
      <c r="B18" s="355"/>
      <c r="C18" s="356"/>
      <c r="D18" s="151" t="s">
        <v>20</v>
      </c>
      <c r="E18" s="297">
        <v>512419.61300000001</v>
      </c>
      <c r="F18" s="297">
        <v>137535.80596</v>
      </c>
      <c r="G18" s="297">
        <v>696300.88615999999</v>
      </c>
      <c r="H18" s="297">
        <v>135304.45250000001</v>
      </c>
      <c r="I18" s="280">
        <f t="shared" si="0"/>
        <v>-2231.3534599999839</v>
      </c>
      <c r="J18" s="279">
        <f t="shared" si="8"/>
        <v>19.431894341853383</v>
      </c>
      <c r="K18" s="279">
        <f t="shared" si="9"/>
        <v>98.377619962725248</v>
      </c>
      <c r="L18" s="279">
        <f t="shared" si="2"/>
        <v>26.405010477223872</v>
      </c>
      <c r="M18" s="360"/>
      <c r="N18" s="370"/>
      <c r="O18" s="20"/>
      <c r="P18" s="20"/>
      <c r="Q18" s="20"/>
    </row>
    <row r="19" spans="1:17" s="8" customFormat="1" ht="195" customHeight="1" x14ac:dyDescent="0.6">
      <c r="A19" s="371"/>
      <c r="B19" s="355"/>
      <c r="C19" s="356"/>
      <c r="D19" s="152" t="s">
        <v>21</v>
      </c>
      <c r="E19" s="297">
        <v>0</v>
      </c>
      <c r="F19" s="297">
        <v>0</v>
      </c>
      <c r="G19" s="297">
        <v>0</v>
      </c>
      <c r="H19" s="297">
        <v>0</v>
      </c>
      <c r="I19" s="279">
        <f t="shared" si="0"/>
        <v>0</v>
      </c>
      <c r="J19" s="279">
        <f t="shared" si="8"/>
        <v>0</v>
      </c>
      <c r="K19" s="279">
        <f t="shared" si="9"/>
        <v>0</v>
      </c>
      <c r="L19" s="279">
        <f t="shared" si="2"/>
        <v>0</v>
      </c>
      <c r="M19" s="360"/>
      <c r="N19" s="370"/>
      <c r="O19" s="20"/>
      <c r="P19" s="20"/>
      <c r="Q19" s="20"/>
    </row>
    <row r="20" spans="1:17" s="8" customFormat="1" ht="159.75" customHeight="1" x14ac:dyDescent="0.6">
      <c r="A20" s="371"/>
      <c r="B20" s="355"/>
      <c r="C20" s="356"/>
      <c r="D20" s="152" t="s">
        <v>22</v>
      </c>
      <c r="E20" s="297">
        <v>0</v>
      </c>
      <c r="F20" s="297">
        <v>0</v>
      </c>
      <c r="G20" s="297">
        <v>0</v>
      </c>
      <c r="H20" s="297">
        <v>0</v>
      </c>
      <c r="I20" s="279">
        <f t="shared" si="0"/>
        <v>0</v>
      </c>
      <c r="J20" s="279">
        <f t="shared" si="8"/>
        <v>0</v>
      </c>
      <c r="K20" s="279">
        <f t="shared" si="9"/>
        <v>0</v>
      </c>
      <c r="L20" s="279">
        <f t="shared" si="2"/>
        <v>0</v>
      </c>
      <c r="M20" s="360"/>
      <c r="N20" s="370"/>
      <c r="O20" s="20"/>
      <c r="P20" s="20"/>
      <c r="Q20" s="20"/>
    </row>
    <row r="21" spans="1:17" s="8" customFormat="1" ht="144" customHeight="1" x14ac:dyDescent="0.6">
      <c r="A21" s="371"/>
      <c r="B21" s="355"/>
      <c r="C21" s="356"/>
      <c r="D21" s="153" t="s">
        <v>23</v>
      </c>
      <c r="E21" s="297">
        <v>142259.87797</v>
      </c>
      <c r="F21" s="297">
        <v>0</v>
      </c>
      <c r="G21" s="297">
        <v>0</v>
      </c>
      <c r="H21" s="297">
        <v>0</v>
      </c>
      <c r="I21" s="280">
        <f t="shared" si="0"/>
        <v>0</v>
      </c>
      <c r="J21" s="279">
        <f t="shared" si="8"/>
        <v>0</v>
      </c>
      <c r="K21" s="279">
        <f t="shared" si="9"/>
        <v>0</v>
      </c>
      <c r="L21" s="279">
        <f t="shared" si="2"/>
        <v>0</v>
      </c>
      <c r="M21" s="360"/>
      <c r="N21" s="370"/>
      <c r="O21" s="20"/>
      <c r="P21" s="20"/>
      <c r="Q21" s="20"/>
    </row>
    <row r="22" spans="1:17" s="8" customFormat="1" ht="124.5" customHeight="1" x14ac:dyDescent="0.6">
      <c r="A22" s="371"/>
      <c r="B22" s="355"/>
      <c r="C22" s="356"/>
      <c r="D22" s="154" t="s">
        <v>24</v>
      </c>
      <c r="E22" s="280">
        <v>0</v>
      </c>
      <c r="F22" s="280">
        <v>0</v>
      </c>
      <c r="G22" s="280">
        <v>0</v>
      </c>
      <c r="H22" s="280">
        <v>0</v>
      </c>
      <c r="I22" s="279">
        <f t="shared" si="0"/>
        <v>0</v>
      </c>
      <c r="J22" s="279">
        <f t="shared" si="8"/>
        <v>0</v>
      </c>
      <c r="K22" s="279">
        <f t="shared" si="9"/>
        <v>0</v>
      </c>
      <c r="L22" s="279">
        <f t="shared" si="2"/>
        <v>0</v>
      </c>
      <c r="M22" s="360"/>
      <c r="N22" s="370"/>
      <c r="O22" s="20"/>
      <c r="P22" s="20"/>
      <c r="Q22" s="20"/>
    </row>
    <row r="23" spans="1:17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360">
        <v>4</v>
      </c>
      <c r="N23" s="361" t="s">
        <v>62</v>
      </c>
      <c r="O23" s="20"/>
      <c r="P23" s="20"/>
      <c r="Q23" s="20"/>
    </row>
    <row r="24" spans="1:17" s="8" customFormat="1" ht="132" customHeight="1" x14ac:dyDescent="0.6">
      <c r="A24" s="371"/>
      <c r="B24" s="355"/>
      <c r="C24" s="356"/>
      <c r="D24" s="151" t="s">
        <v>18</v>
      </c>
      <c r="E24" s="278">
        <v>0</v>
      </c>
      <c r="F24" s="278">
        <v>0</v>
      </c>
      <c r="G24" s="278">
        <v>0</v>
      </c>
      <c r="H24" s="278">
        <v>0</v>
      </c>
      <c r="I24" s="279">
        <f t="shared" si="0"/>
        <v>0</v>
      </c>
      <c r="J24" s="279">
        <f t="shared" si="8"/>
        <v>0</v>
      </c>
      <c r="K24" s="279">
        <f t="shared" si="9"/>
        <v>0</v>
      </c>
      <c r="L24" s="279">
        <f t="shared" si="2"/>
        <v>0</v>
      </c>
      <c r="M24" s="360"/>
      <c r="N24" s="361"/>
      <c r="O24" s="20"/>
      <c r="P24" s="20"/>
      <c r="Q24" s="20"/>
    </row>
    <row r="25" spans="1:17" s="8" customFormat="1" ht="132" customHeight="1" x14ac:dyDescent="0.6">
      <c r="A25" s="371"/>
      <c r="B25" s="355"/>
      <c r="C25" s="356"/>
      <c r="D25" s="151" t="s">
        <v>19</v>
      </c>
      <c r="E25" s="278">
        <v>0</v>
      </c>
      <c r="F25" s="278">
        <v>0</v>
      </c>
      <c r="G25" s="278">
        <v>0</v>
      </c>
      <c r="H25" s="278">
        <v>0</v>
      </c>
      <c r="I25" s="279">
        <f t="shared" si="0"/>
        <v>0</v>
      </c>
      <c r="J25" s="279">
        <f t="shared" si="8"/>
        <v>0</v>
      </c>
      <c r="K25" s="279">
        <f t="shared" si="9"/>
        <v>0</v>
      </c>
      <c r="L25" s="279">
        <f t="shared" si="2"/>
        <v>0</v>
      </c>
      <c r="M25" s="360"/>
      <c r="N25" s="361"/>
      <c r="O25" s="20"/>
      <c r="P25" s="20"/>
      <c r="Q25" s="20"/>
    </row>
    <row r="26" spans="1:17" s="8" customFormat="1" ht="185.25" customHeight="1" x14ac:dyDescent="0.6">
      <c r="A26" s="371"/>
      <c r="B26" s="355"/>
      <c r="C26" s="356"/>
      <c r="D26" s="151" t="s">
        <v>20</v>
      </c>
      <c r="E26" s="295">
        <v>1078.684</v>
      </c>
      <c r="F26" s="295">
        <v>104.5</v>
      </c>
      <c r="G26" s="295">
        <v>1078.684</v>
      </c>
      <c r="H26" s="295">
        <v>104.5</v>
      </c>
      <c r="I26" s="280">
        <f t="shared" si="0"/>
        <v>0</v>
      </c>
      <c r="J26" s="279">
        <f t="shared" si="8"/>
        <v>9.6877306050706231</v>
      </c>
      <c r="K26" s="279">
        <f t="shared" si="9"/>
        <v>100</v>
      </c>
      <c r="L26" s="279">
        <f t="shared" si="2"/>
        <v>9.6877306050706231</v>
      </c>
      <c r="M26" s="360"/>
      <c r="N26" s="361"/>
      <c r="O26" s="20"/>
      <c r="P26" s="20"/>
      <c r="Q26" s="20"/>
    </row>
    <row r="27" spans="1:17" s="8" customFormat="1" ht="248.25" customHeight="1" x14ac:dyDescent="0.6">
      <c r="A27" s="371"/>
      <c r="B27" s="355"/>
      <c r="C27" s="356"/>
      <c r="D27" s="152" t="s">
        <v>21</v>
      </c>
      <c r="E27" s="278">
        <v>0</v>
      </c>
      <c r="F27" s="278">
        <v>0</v>
      </c>
      <c r="G27" s="278">
        <v>0</v>
      </c>
      <c r="H27" s="278">
        <v>0</v>
      </c>
      <c r="I27" s="279">
        <v>0</v>
      </c>
      <c r="J27" s="279">
        <f t="shared" si="8"/>
        <v>0</v>
      </c>
      <c r="K27" s="279">
        <f t="shared" si="9"/>
        <v>0</v>
      </c>
      <c r="L27" s="279">
        <f t="shared" si="2"/>
        <v>0</v>
      </c>
      <c r="M27" s="360"/>
      <c r="N27" s="361"/>
      <c r="O27" s="20"/>
      <c r="P27" s="20"/>
      <c r="Q27" s="20"/>
    </row>
    <row r="28" spans="1:17" s="8" customFormat="1" ht="177" customHeight="1" x14ac:dyDescent="0.6">
      <c r="A28" s="371"/>
      <c r="B28" s="355"/>
      <c r="C28" s="356"/>
      <c r="D28" s="152" t="s">
        <v>22</v>
      </c>
      <c r="E28" s="278">
        <v>0</v>
      </c>
      <c r="F28" s="278">
        <v>0</v>
      </c>
      <c r="G28" s="278">
        <v>0</v>
      </c>
      <c r="H28" s="278">
        <v>0</v>
      </c>
      <c r="I28" s="279">
        <v>0</v>
      </c>
      <c r="J28" s="279">
        <f t="shared" si="8"/>
        <v>0</v>
      </c>
      <c r="K28" s="279">
        <f t="shared" si="9"/>
        <v>0</v>
      </c>
      <c r="L28" s="279">
        <f t="shared" si="2"/>
        <v>0</v>
      </c>
      <c r="M28" s="360"/>
      <c r="N28" s="361"/>
      <c r="O28" s="20"/>
      <c r="P28" s="20"/>
      <c r="Q28" s="20"/>
    </row>
    <row r="29" spans="1:17" s="8" customFormat="1" ht="132" customHeight="1" x14ac:dyDescent="0.6">
      <c r="A29" s="371"/>
      <c r="B29" s="355"/>
      <c r="C29" s="356"/>
      <c r="D29" s="153" t="s">
        <v>23</v>
      </c>
      <c r="E29" s="278">
        <v>787</v>
      </c>
      <c r="F29" s="278">
        <v>0</v>
      </c>
      <c r="G29" s="278">
        <v>0</v>
      </c>
      <c r="H29" s="278">
        <v>0</v>
      </c>
      <c r="I29" s="279">
        <v>0</v>
      </c>
      <c r="J29" s="279">
        <f t="shared" si="8"/>
        <v>0</v>
      </c>
      <c r="K29" s="279">
        <f t="shared" si="9"/>
        <v>0</v>
      </c>
      <c r="L29" s="279">
        <f t="shared" si="2"/>
        <v>0</v>
      </c>
      <c r="M29" s="360"/>
      <c r="N29" s="361"/>
      <c r="O29" s="20"/>
      <c r="P29" s="20"/>
      <c r="Q29" s="20"/>
    </row>
    <row r="30" spans="1:17" s="8" customFormat="1" ht="132" customHeight="1" x14ac:dyDescent="0.6">
      <c r="A30" s="371"/>
      <c r="B30" s="355"/>
      <c r="C30" s="356"/>
      <c r="D30" s="154" t="s">
        <v>24</v>
      </c>
      <c r="E30" s="280">
        <v>0</v>
      </c>
      <c r="F30" s="280">
        <v>0</v>
      </c>
      <c r="G30" s="280">
        <v>0</v>
      </c>
      <c r="H30" s="280">
        <v>0</v>
      </c>
      <c r="I30" s="279">
        <f t="shared" ref="I30:I58" si="11">H30-F30</f>
        <v>0</v>
      </c>
      <c r="J30" s="279">
        <f t="shared" si="8"/>
        <v>0</v>
      </c>
      <c r="K30" s="279">
        <f t="shared" si="9"/>
        <v>0</v>
      </c>
      <c r="L30" s="279">
        <f t="shared" si="2"/>
        <v>0</v>
      </c>
      <c r="M30" s="360"/>
      <c r="N30" s="361"/>
      <c r="O30" s="20"/>
      <c r="P30" s="20"/>
      <c r="Q30" s="20"/>
    </row>
    <row r="31" spans="1:17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360">
        <v>6</v>
      </c>
      <c r="N31" s="358" t="s">
        <v>29</v>
      </c>
      <c r="O31" s="20"/>
      <c r="P31" s="20"/>
      <c r="Q31" s="20"/>
    </row>
    <row r="32" spans="1:17" s="8" customFormat="1" ht="171.75" customHeight="1" x14ac:dyDescent="0.6">
      <c r="A32" s="371"/>
      <c r="B32" s="355"/>
      <c r="C32" s="356"/>
      <c r="D32" s="151" t="s">
        <v>18</v>
      </c>
      <c r="E32" s="278">
        <v>0</v>
      </c>
      <c r="F32" s="278">
        <v>0</v>
      </c>
      <c r="G32" s="278">
        <v>0</v>
      </c>
      <c r="H32" s="278">
        <v>0</v>
      </c>
      <c r="I32" s="281">
        <f t="shared" si="11"/>
        <v>0</v>
      </c>
      <c r="J32" s="279">
        <f t="shared" si="13"/>
        <v>0</v>
      </c>
      <c r="K32" s="279">
        <f t="shared" si="14"/>
        <v>0</v>
      </c>
      <c r="L32" s="279">
        <f t="shared" si="2"/>
        <v>0</v>
      </c>
      <c r="M32" s="360"/>
      <c r="N32" s="358"/>
      <c r="O32" s="20"/>
      <c r="P32" s="20"/>
      <c r="Q32" s="20"/>
    </row>
    <row r="33" spans="1:17" s="8" customFormat="1" ht="186.75" customHeight="1" x14ac:dyDescent="0.6">
      <c r="A33" s="371"/>
      <c r="B33" s="355"/>
      <c r="C33" s="356"/>
      <c r="D33" s="151" t="s">
        <v>19</v>
      </c>
      <c r="E33" s="290">
        <v>553.9</v>
      </c>
      <c r="F33" s="290">
        <v>19.97</v>
      </c>
      <c r="G33" s="298" t="s">
        <v>77</v>
      </c>
      <c r="H33" s="282">
        <v>0</v>
      </c>
      <c r="I33" s="281">
        <f t="shared" si="11"/>
        <v>-19.97</v>
      </c>
      <c r="J33" s="279">
        <f t="shared" si="13"/>
        <v>0</v>
      </c>
      <c r="K33" s="279">
        <f t="shared" si="14"/>
        <v>0</v>
      </c>
      <c r="L33" s="279">
        <f t="shared" si="2"/>
        <v>0</v>
      </c>
      <c r="M33" s="360"/>
      <c r="N33" s="358"/>
      <c r="O33" s="20"/>
      <c r="P33" s="20"/>
      <c r="Q33" s="20"/>
    </row>
    <row r="34" spans="1:17" s="8" customFormat="1" ht="174" customHeight="1" x14ac:dyDescent="0.6">
      <c r="A34" s="371"/>
      <c r="B34" s="355"/>
      <c r="C34" s="356"/>
      <c r="D34" s="151" t="s">
        <v>20</v>
      </c>
      <c r="E34" s="290">
        <v>395573.81497000001</v>
      </c>
      <c r="F34" s="290">
        <v>112005.44912</v>
      </c>
      <c r="G34" s="289">
        <v>594898.11072</v>
      </c>
      <c r="H34" s="290">
        <v>75095.650049999997</v>
      </c>
      <c r="I34" s="281">
        <f t="shared" si="11"/>
        <v>-36909.799070000008</v>
      </c>
      <c r="J34" s="279">
        <f t="shared" si="13"/>
        <v>12.62327929720812</v>
      </c>
      <c r="K34" s="279">
        <f t="shared" si="14"/>
        <v>67.046425544478893</v>
      </c>
      <c r="L34" s="279">
        <f t="shared" si="2"/>
        <v>18.983979021891322</v>
      </c>
      <c r="M34" s="360"/>
      <c r="N34" s="358"/>
      <c r="O34" s="20"/>
      <c r="P34" s="20"/>
      <c r="Q34" s="20"/>
    </row>
    <row r="35" spans="1:17" s="8" customFormat="1" ht="246" customHeight="1" x14ac:dyDescent="0.6">
      <c r="A35" s="371"/>
      <c r="B35" s="355"/>
      <c r="C35" s="356"/>
      <c r="D35" s="152" t="s">
        <v>21</v>
      </c>
      <c r="E35" s="278">
        <v>0</v>
      </c>
      <c r="F35" s="278">
        <v>0</v>
      </c>
      <c r="G35" s="278">
        <v>0</v>
      </c>
      <c r="H35" s="278">
        <v>0</v>
      </c>
      <c r="I35" s="283">
        <f t="shared" si="11"/>
        <v>0</v>
      </c>
      <c r="J35" s="279">
        <f t="shared" si="13"/>
        <v>0</v>
      </c>
      <c r="K35" s="279">
        <f t="shared" si="14"/>
        <v>0</v>
      </c>
      <c r="L35" s="279">
        <f t="shared" si="2"/>
        <v>0</v>
      </c>
      <c r="M35" s="360"/>
      <c r="N35" s="358"/>
      <c r="O35" s="20"/>
      <c r="P35" s="20"/>
      <c r="Q35" s="20"/>
    </row>
    <row r="36" spans="1:17" s="8" customFormat="1" ht="171.75" customHeight="1" x14ac:dyDescent="0.6">
      <c r="A36" s="371"/>
      <c r="B36" s="355"/>
      <c r="C36" s="356"/>
      <c r="D36" s="152" t="s">
        <v>22</v>
      </c>
      <c r="E36" s="278">
        <v>0</v>
      </c>
      <c r="F36" s="278">
        <v>0</v>
      </c>
      <c r="G36" s="278">
        <v>0</v>
      </c>
      <c r="H36" s="278">
        <v>0</v>
      </c>
      <c r="I36" s="283">
        <f t="shared" si="11"/>
        <v>0</v>
      </c>
      <c r="J36" s="279">
        <f t="shared" si="13"/>
        <v>0</v>
      </c>
      <c r="K36" s="279">
        <f t="shared" si="14"/>
        <v>0</v>
      </c>
      <c r="L36" s="279">
        <f t="shared" si="2"/>
        <v>0</v>
      </c>
      <c r="M36" s="360"/>
      <c r="N36" s="358"/>
      <c r="O36" s="20"/>
      <c r="P36" s="20"/>
      <c r="Q36" s="20"/>
    </row>
    <row r="37" spans="1:17" s="8" customFormat="1" ht="132" customHeight="1" x14ac:dyDescent="0.6">
      <c r="A37" s="371"/>
      <c r="B37" s="355"/>
      <c r="C37" s="356"/>
      <c r="D37" s="153" t="s">
        <v>23</v>
      </c>
      <c r="E37" s="278">
        <v>525187.05000000005</v>
      </c>
      <c r="F37" s="278">
        <v>0</v>
      </c>
      <c r="G37" s="278">
        <v>0</v>
      </c>
      <c r="H37" s="278">
        <v>0</v>
      </c>
      <c r="I37" s="281">
        <f t="shared" si="11"/>
        <v>0</v>
      </c>
      <c r="J37" s="279">
        <f t="shared" si="13"/>
        <v>0</v>
      </c>
      <c r="K37" s="279">
        <f t="shared" si="14"/>
        <v>0</v>
      </c>
      <c r="L37" s="279">
        <f t="shared" si="2"/>
        <v>0</v>
      </c>
      <c r="M37" s="360"/>
      <c r="N37" s="358"/>
      <c r="O37" s="20"/>
      <c r="P37" s="20"/>
      <c r="Q37" s="20"/>
    </row>
    <row r="38" spans="1:17" s="8" customFormat="1" ht="132" customHeight="1" x14ac:dyDescent="0.6">
      <c r="A38" s="371"/>
      <c r="B38" s="355"/>
      <c r="C38" s="356"/>
      <c r="D38" s="154" t="s">
        <v>24</v>
      </c>
      <c r="E38" s="278">
        <v>0</v>
      </c>
      <c r="F38" s="278">
        <v>0</v>
      </c>
      <c r="G38" s="278">
        <v>0</v>
      </c>
      <c r="H38" s="278">
        <v>0</v>
      </c>
      <c r="I38" s="283">
        <f t="shared" si="11"/>
        <v>0</v>
      </c>
      <c r="J38" s="279">
        <f t="shared" si="13"/>
        <v>0</v>
      </c>
      <c r="K38" s="279">
        <f t="shared" si="14"/>
        <v>0</v>
      </c>
      <c r="L38" s="279">
        <f t="shared" si="2"/>
        <v>0</v>
      </c>
      <c r="M38" s="360"/>
      <c r="N38" s="358"/>
      <c r="O38" s="20"/>
      <c r="P38" s="20"/>
      <c r="Q38" s="20"/>
    </row>
    <row r="39" spans="1:17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261">
        <f>E42</f>
        <v>7789.6970000000001</v>
      </c>
      <c r="F39" s="261">
        <f t="shared" ref="F39:H39" si="15">F42</f>
        <v>3643.2809999999999</v>
      </c>
      <c r="G39" s="261">
        <f t="shared" si="15"/>
        <v>7789.6970000000001</v>
      </c>
      <c r="H39" s="261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360">
        <v>4</v>
      </c>
      <c r="N39" s="358" t="s">
        <v>30</v>
      </c>
      <c r="O39" s="20"/>
      <c r="P39" s="20"/>
      <c r="Q39" s="20"/>
    </row>
    <row r="40" spans="1:17" s="8" customFormat="1" ht="162.75" customHeight="1" x14ac:dyDescent="0.6">
      <c r="A40" s="354"/>
      <c r="B40" s="355"/>
      <c r="C40" s="356"/>
      <c r="D40" s="151" t="s">
        <v>18</v>
      </c>
      <c r="E40" s="284">
        <v>0</v>
      </c>
      <c r="F40" s="284">
        <v>0</v>
      </c>
      <c r="G40" s="284">
        <v>0</v>
      </c>
      <c r="H40" s="284">
        <v>0</v>
      </c>
      <c r="I40" s="283">
        <f t="shared" si="11"/>
        <v>0</v>
      </c>
      <c r="J40" s="279">
        <f t="shared" si="13"/>
        <v>0</v>
      </c>
      <c r="K40" s="279">
        <f t="shared" si="14"/>
        <v>0</v>
      </c>
      <c r="L40" s="279">
        <f t="shared" si="2"/>
        <v>0</v>
      </c>
      <c r="M40" s="360"/>
      <c r="N40" s="358"/>
      <c r="O40" s="20"/>
      <c r="P40" s="20"/>
      <c r="Q40" s="20"/>
    </row>
    <row r="41" spans="1:17" s="8" customFormat="1" ht="167.25" customHeight="1" x14ac:dyDescent="0.6">
      <c r="A41" s="354"/>
      <c r="B41" s="355"/>
      <c r="C41" s="356"/>
      <c r="D41" s="151" t="s">
        <v>19</v>
      </c>
      <c r="E41" s="284" t="s">
        <v>76</v>
      </c>
      <c r="F41" s="284">
        <v>0</v>
      </c>
      <c r="G41" s="284">
        <v>0</v>
      </c>
      <c r="H41" s="284">
        <v>0</v>
      </c>
      <c r="I41" s="283">
        <f t="shared" si="11"/>
        <v>0</v>
      </c>
      <c r="J41" s="279">
        <f t="shared" si="13"/>
        <v>0</v>
      </c>
      <c r="K41" s="279">
        <v>0</v>
      </c>
      <c r="L41" s="279">
        <f t="shared" si="2"/>
        <v>0</v>
      </c>
      <c r="M41" s="360"/>
      <c r="N41" s="358"/>
      <c r="O41" s="20"/>
      <c r="P41" s="20"/>
      <c r="Q41" s="20"/>
    </row>
    <row r="42" spans="1:17" s="8" customFormat="1" ht="185.25" customHeight="1" x14ac:dyDescent="0.6">
      <c r="A42" s="354"/>
      <c r="B42" s="355"/>
      <c r="C42" s="356"/>
      <c r="D42" s="151" t="s">
        <v>20</v>
      </c>
      <c r="E42" s="299">
        <v>7789.6970000000001</v>
      </c>
      <c r="F42" s="291">
        <v>3643.2809999999999</v>
      </c>
      <c r="G42" s="294">
        <v>7789.6970000000001</v>
      </c>
      <c r="H42" s="291">
        <v>2046.1109999999999</v>
      </c>
      <c r="I42" s="280">
        <f>H42-F42</f>
        <v>-1597.17</v>
      </c>
      <c r="J42" s="279">
        <f t="shared" si="13"/>
        <v>26.266888172928933</v>
      </c>
      <c r="K42" s="279">
        <f>IF(H42=0,0,H42/F42*100)</f>
        <v>56.161218418233446</v>
      </c>
      <c r="L42" s="279">
        <f t="shared" si="2"/>
        <v>26.266888172928933</v>
      </c>
      <c r="M42" s="360"/>
      <c r="N42" s="358"/>
      <c r="O42" s="20"/>
      <c r="P42" s="20"/>
      <c r="Q42" s="20"/>
    </row>
    <row r="43" spans="1:17" s="8" customFormat="1" ht="232.5" customHeight="1" x14ac:dyDescent="0.6">
      <c r="A43" s="354"/>
      <c r="B43" s="355"/>
      <c r="C43" s="356"/>
      <c r="D43" s="152" t="s">
        <v>21</v>
      </c>
      <c r="E43" s="280">
        <v>0</v>
      </c>
      <c r="F43" s="280">
        <v>0</v>
      </c>
      <c r="G43" s="280">
        <v>0</v>
      </c>
      <c r="H43" s="280">
        <v>0</v>
      </c>
      <c r="I43" s="283">
        <f t="shared" si="11"/>
        <v>0</v>
      </c>
      <c r="J43" s="279">
        <f t="shared" si="13"/>
        <v>0</v>
      </c>
      <c r="K43" s="279">
        <f>IF(H43=0,0,H43/F43*100)</f>
        <v>0</v>
      </c>
      <c r="L43" s="279">
        <f t="shared" si="2"/>
        <v>0</v>
      </c>
      <c r="M43" s="360"/>
      <c r="N43" s="358"/>
      <c r="O43" s="20"/>
      <c r="P43" s="20"/>
      <c r="Q43" s="20"/>
    </row>
    <row r="44" spans="1:17" s="8" customFormat="1" ht="169.5" customHeight="1" x14ac:dyDescent="0.6">
      <c r="A44" s="354"/>
      <c r="B44" s="355"/>
      <c r="C44" s="356"/>
      <c r="D44" s="152" t="s">
        <v>22</v>
      </c>
      <c r="E44" s="280">
        <v>0</v>
      </c>
      <c r="F44" s="280">
        <v>0</v>
      </c>
      <c r="G44" s="280">
        <v>0</v>
      </c>
      <c r="H44" s="280">
        <v>0</v>
      </c>
      <c r="I44" s="283">
        <f t="shared" si="11"/>
        <v>0</v>
      </c>
      <c r="J44" s="279">
        <f t="shared" si="13"/>
        <v>0</v>
      </c>
      <c r="K44" s="279">
        <f>IF(H44=0,0,H44/F44*100)</f>
        <v>0</v>
      </c>
      <c r="L44" s="279">
        <f t="shared" si="2"/>
        <v>0</v>
      </c>
      <c r="M44" s="360"/>
      <c r="N44" s="358"/>
      <c r="O44" s="20"/>
      <c r="P44" s="20"/>
      <c r="Q44" s="20"/>
    </row>
    <row r="45" spans="1:17" s="8" customFormat="1" ht="132" customHeight="1" x14ac:dyDescent="0.6">
      <c r="A45" s="354"/>
      <c r="B45" s="355"/>
      <c r="C45" s="356"/>
      <c r="D45" s="153" t="s">
        <v>23</v>
      </c>
      <c r="E45" s="280">
        <v>0</v>
      </c>
      <c r="F45" s="280">
        <v>0</v>
      </c>
      <c r="G45" s="280">
        <v>0</v>
      </c>
      <c r="H45" s="280">
        <v>0</v>
      </c>
      <c r="I45" s="281">
        <f t="shared" si="11"/>
        <v>0</v>
      </c>
      <c r="J45" s="279">
        <f t="shared" si="13"/>
        <v>0</v>
      </c>
      <c r="K45" s="279">
        <f t="shared" ref="K45:K77" si="16">IF(H45=0,0,H45/F45*100)</f>
        <v>0</v>
      </c>
      <c r="L45" s="279">
        <f t="shared" si="2"/>
        <v>0</v>
      </c>
      <c r="M45" s="360"/>
      <c r="N45" s="358"/>
      <c r="O45" s="20"/>
      <c r="P45" s="20"/>
      <c r="Q45" s="20"/>
    </row>
    <row r="46" spans="1:17" s="8" customFormat="1" ht="132" customHeight="1" x14ac:dyDescent="0.6">
      <c r="A46" s="354"/>
      <c r="B46" s="355"/>
      <c r="C46" s="356"/>
      <c r="D46" s="154" t="s">
        <v>24</v>
      </c>
      <c r="E46" s="280">
        <v>0</v>
      </c>
      <c r="F46" s="280">
        <v>0</v>
      </c>
      <c r="G46" s="280">
        <v>0</v>
      </c>
      <c r="H46" s="280">
        <v>0</v>
      </c>
      <c r="I46" s="283">
        <f t="shared" si="11"/>
        <v>0</v>
      </c>
      <c r="J46" s="279">
        <f t="shared" si="13"/>
        <v>0</v>
      </c>
      <c r="K46" s="279">
        <f t="shared" si="16"/>
        <v>0</v>
      </c>
      <c r="L46" s="279">
        <f t="shared" si="2"/>
        <v>0</v>
      </c>
      <c r="M46" s="360"/>
      <c r="N46" s="358"/>
      <c r="O46" s="20"/>
      <c r="P46" s="20"/>
      <c r="Q46" s="20"/>
    </row>
    <row r="47" spans="1:17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360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355"/>
      <c r="C48" s="356"/>
      <c r="D48" s="151" t="s">
        <v>18</v>
      </c>
      <c r="E48" s="278">
        <v>0</v>
      </c>
      <c r="F48" s="278">
        <v>0</v>
      </c>
      <c r="G48" s="278">
        <v>0</v>
      </c>
      <c r="H48" s="278">
        <v>0</v>
      </c>
      <c r="I48" s="280">
        <f t="shared" si="11"/>
        <v>0</v>
      </c>
      <c r="J48" s="279">
        <f t="shared" si="13"/>
        <v>0</v>
      </c>
      <c r="K48" s="279">
        <f t="shared" si="16"/>
        <v>0</v>
      </c>
      <c r="L48" s="279">
        <f t="shared" si="2"/>
        <v>0</v>
      </c>
      <c r="M48" s="360"/>
      <c r="N48" s="370"/>
      <c r="O48" s="20"/>
      <c r="P48" s="20"/>
      <c r="Q48" s="20"/>
    </row>
    <row r="49" spans="1:17" s="8" customFormat="1" ht="193.5" customHeight="1" x14ac:dyDescent="0.6">
      <c r="A49" s="354"/>
      <c r="B49" s="355"/>
      <c r="C49" s="356"/>
      <c r="D49" s="151" t="s">
        <v>19</v>
      </c>
      <c r="E49" s="278">
        <v>1264.0999999999999</v>
      </c>
      <c r="F49" s="278">
        <v>0</v>
      </c>
      <c r="G49" s="278">
        <v>0</v>
      </c>
      <c r="H49" s="278">
        <v>0</v>
      </c>
      <c r="I49" s="280">
        <f t="shared" si="11"/>
        <v>0</v>
      </c>
      <c r="J49" s="279">
        <f t="shared" si="13"/>
        <v>0</v>
      </c>
      <c r="K49" s="279">
        <f t="shared" si="16"/>
        <v>0</v>
      </c>
      <c r="L49" s="279">
        <f t="shared" si="2"/>
        <v>0</v>
      </c>
      <c r="M49" s="360"/>
      <c r="N49" s="370"/>
      <c r="O49" s="20"/>
      <c r="P49" s="20"/>
      <c r="Q49" s="20"/>
    </row>
    <row r="50" spans="1:17" s="8" customFormat="1" ht="193.5" customHeight="1" x14ac:dyDescent="0.6">
      <c r="A50" s="354"/>
      <c r="B50" s="355"/>
      <c r="C50" s="356"/>
      <c r="D50" s="151" t="s">
        <v>20</v>
      </c>
      <c r="E50" s="278">
        <v>219007.43088999999</v>
      </c>
      <c r="F50" s="278">
        <v>46527.25518</v>
      </c>
      <c r="G50" s="278">
        <v>231058.29199999999</v>
      </c>
      <c r="H50" s="278">
        <v>30505.93245</v>
      </c>
      <c r="I50" s="280">
        <f>H50-F50</f>
        <v>-16021.32273</v>
      </c>
      <c r="J50" s="279">
        <f t="shared" si="13"/>
        <v>13.202699710945669</v>
      </c>
      <c r="K50" s="279">
        <f t="shared" si="16"/>
        <v>65.565725577366834</v>
      </c>
      <c r="L50" s="279">
        <f t="shared" si="2"/>
        <v>13.929176889583303</v>
      </c>
      <c r="M50" s="360"/>
      <c r="N50" s="370"/>
      <c r="O50" s="20"/>
      <c r="P50" s="20"/>
      <c r="Q50" s="20"/>
    </row>
    <row r="51" spans="1:17" s="8" customFormat="1" ht="261.75" customHeight="1" x14ac:dyDescent="0.6">
      <c r="A51" s="354"/>
      <c r="B51" s="355"/>
      <c r="C51" s="356"/>
      <c r="D51" s="152" t="s">
        <v>21</v>
      </c>
      <c r="E51" s="278">
        <v>0</v>
      </c>
      <c r="F51" s="278">
        <v>0</v>
      </c>
      <c r="G51" s="278">
        <v>0</v>
      </c>
      <c r="H51" s="278">
        <v>0</v>
      </c>
      <c r="I51" s="280">
        <f t="shared" si="11"/>
        <v>0</v>
      </c>
      <c r="J51" s="279">
        <f t="shared" si="13"/>
        <v>0</v>
      </c>
      <c r="K51" s="279">
        <f t="shared" si="16"/>
        <v>0</v>
      </c>
      <c r="L51" s="279">
        <f t="shared" si="2"/>
        <v>0</v>
      </c>
      <c r="M51" s="360"/>
      <c r="N51" s="370"/>
      <c r="O51" s="20"/>
      <c r="P51" s="20"/>
      <c r="Q51" s="20"/>
    </row>
    <row r="52" spans="1:17" s="8" customFormat="1" ht="162.75" customHeight="1" x14ac:dyDescent="0.6">
      <c r="A52" s="354"/>
      <c r="B52" s="355"/>
      <c r="C52" s="356"/>
      <c r="D52" s="152" t="s">
        <v>22</v>
      </c>
      <c r="E52" s="278">
        <v>0</v>
      </c>
      <c r="F52" s="278">
        <v>0</v>
      </c>
      <c r="G52" s="278">
        <v>0</v>
      </c>
      <c r="H52" s="278">
        <v>0</v>
      </c>
      <c r="I52" s="280">
        <f t="shared" si="11"/>
        <v>0</v>
      </c>
      <c r="J52" s="279">
        <f t="shared" si="13"/>
        <v>0</v>
      </c>
      <c r="K52" s="279">
        <f t="shared" si="16"/>
        <v>0</v>
      </c>
      <c r="L52" s="279">
        <f t="shared" si="2"/>
        <v>0</v>
      </c>
      <c r="M52" s="360"/>
      <c r="N52" s="370"/>
      <c r="O52" s="20"/>
      <c r="P52" s="20"/>
      <c r="Q52" s="20"/>
    </row>
    <row r="53" spans="1:17" s="8" customFormat="1" ht="132" customHeight="1" x14ac:dyDescent="0.6">
      <c r="A53" s="354"/>
      <c r="B53" s="355"/>
      <c r="C53" s="356"/>
      <c r="D53" s="153" t="s">
        <v>23</v>
      </c>
      <c r="E53" s="278">
        <v>281152.46035000001</v>
      </c>
      <c r="F53" s="278">
        <v>0</v>
      </c>
      <c r="G53" s="278">
        <v>0</v>
      </c>
      <c r="H53" s="278">
        <v>0</v>
      </c>
      <c r="I53" s="281">
        <f t="shared" si="11"/>
        <v>0</v>
      </c>
      <c r="J53" s="279">
        <f t="shared" si="13"/>
        <v>0</v>
      </c>
      <c r="K53" s="279">
        <f t="shared" si="16"/>
        <v>0</v>
      </c>
      <c r="L53" s="279">
        <f t="shared" si="2"/>
        <v>0</v>
      </c>
      <c r="M53" s="360"/>
      <c r="N53" s="370"/>
      <c r="O53" s="20"/>
      <c r="P53" s="20"/>
      <c r="Q53" s="20"/>
    </row>
    <row r="54" spans="1:17" s="8" customFormat="1" ht="132" customHeight="1" x14ac:dyDescent="0.6">
      <c r="A54" s="354"/>
      <c r="B54" s="355"/>
      <c r="C54" s="356"/>
      <c r="D54" s="154" t="s">
        <v>24</v>
      </c>
      <c r="E54" s="280">
        <v>0</v>
      </c>
      <c r="F54" s="280">
        <v>0</v>
      </c>
      <c r="G54" s="280">
        <v>0</v>
      </c>
      <c r="H54" s="280">
        <v>0</v>
      </c>
      <c r="I54" s="280">
        <f t="shared" si="11"/>
        <v>0</v>
      </c>
      <c r="J54" s="279">
        <f t="shared" si="13"/>
        <v>0</v>
      </c>
      <c r="K54" s="279">
        <f t="shared" si="16"/>
        <v>0</v>
      </c>
      <c r="L54" s="279">
        <f t="shared" si="2"/>
        <v>0</v>
      </c>
      <c r="M54" s="360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3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360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355"/>
      <c r="C56" s="356"/>
      <c r="D56" s="151" t="s">
        <v>18</v>
      </c>
      <c r="E56" s="285">
        <v>1005.6</v>
      </c>
      <c r="F56" s="285">
        <v>0</v>
      </c>
      <c r="G56" s="285">
        <v>1047.5999999999999</v>
      </c>
      <c r="H56" s="285">
        <v>1047.5999999999999</v>
      </c>
      <c r="I56" s="280">
        <f t="shared" si="11"/>
        <v>1047.5999999999999</v>
      </c>
      <c r="J56" s="279">
        <f t="shared" si="13"/>
        <v>100</v>
      </c>
      <c r="K56" s="279">
        <v>0</v>
      </c>
      <c r="L56" s="279">
        <f t="shared" si="2"/>
        <v>104.17661097852027</v>
      </c>
      <c r="M56" s="360"/>
      <c r="N56" s="370"/>
      <c r="O56" s="20"/>
      <c r="P56" s="20"/>
      <c r="Q56" s="20"/>
    </row>
    <row r="57" spans="1:17" s="8" customFormat="1" ht="171" customHeight="1" x14ac:dyDescent="0.6">
      <c r="A57" s="354"/>
      <c r="B57" s="355"/>
      <c r="C57" s="356"/>
      <c r="D57" s="151" t="s">
        <v>19</v>
      </c>
      <c r="E57" s="285">
        <v>59089.299999999996</v>
      </c>
      <c r="F57" s="285">
        <v>18047.7</v>
      </c>
      <c r="G57" s="285">
        <v>31700.38</v>
      </c>
      <c r="H57" s="281">
        <v>3002.6800000000003</v>
      </c>
      <c r="I57" s="280" t="s">
        <v>68</v>
      </c>
      <c r="J57" s="279">
        <f t="shared" si="13"/>
        <v>9.472063110915391</v>
      </c>
      <c r="K57" s="279">
        <f t="shared" si="16"/>
        <v>16.637466269940216</v>
      </c>
      <c r="L57" s="279">
        <f t="shared" si="2"/>
        <v>5.0815968373292639</v>
      </c>
      <c r="M57" s="360"/>
      <c r="N57" s="370"/>
      <c r="O57" s="20"/>
      <c r="P57" s="20"/>
      <c r="Q57" s="20"/>
    </row>
    <row r="58" spans="1:17" s="8" customFormat="1" ht="157.5" customHeight="1" x14ac:dyDescent="0.6">
      <c r="A58" s="354"/>
      <c r="B58" s="355"/>
      <c r="C58" s="356"/>
      <c r="D58" s="151" t="s">
        <v>20</v>
      </c>
      <c r="E58" s="285">
        <v>55763.082160000005</v>
      </c>
      <c r="F58" s="285">
        <v>15128.76</v>
      </c>
      <c r="G58" s="285">
        <v>32540.614640000003</v>
      </c>
      <c r="H58" s="285">
        <v>20231.83785</v>
      </c>
      <c r="I58" s="280">
        <f t="shared" si="11"/>
        <v>5103.0778499999997</v>
      </c>
      <c r="J58" s="279">
        <f t="shared" si="13"/>
        <v>62.174110949737113</v>
      </c>
      <c r="K58" s="279">
        <f t="shared" si="16"/>
        <v>133.73097233348932</v>
      </c>
      <c r="L58" s="279">
        <f t="shared" si="2"/>
        <v>36.281778313381515</v>
      </c>
      <c r="M58" s="360"/>
      <c r="N58" s="370"/>
      <c r="O58" s="20"/>
      <c r="P58" s="20"/>
      <c r="Q58" s="20"/>
    </row>
    <row r="59" spans="1:17" s="8" customFormat="1" ht="225.75" customHeight="1" x14ac:dyDescent="0.6">
      <c r="A59" s="354"/>
      <c r="B59" s="355"/>
      <c r="C59" s="356"/>
      <c r="D59" s="152" t="s">
        <v>21</v>
      </c>
      <c r="E59" s="285">
        <v>0</v>
      </c>
      <c r="F59" s="285">
        <v>0</v>
      </c>
      <c r="G59" s="285">
        <v>0</v>
      </c>
      <c r="H59" s="285">
        <v>0</v>
      </c>
      <c r="I59" s="283">
        <v>0</v>
      </c>
      <c r="J59" s="279">
        <f t="shared" si="13"/>
        <v>0</v>
      </c>
      <c r="K59" s="279">
        <f t="shared" si="16"/>
        <v>0</v>
      </c>
      <c r="L59" s="279">
        <f t="shared" si="2"/>
        <v>0</v>
      </c>
      <c r="M59" s="360"/>
      <c r="N59" s="370"/>
      <c r="O59" s="20"/>
      <c r="P59" s="20"/>
      <c r="Q59" s="20"/>
    </row>
    <row r="60" spans="1:17" s="8" customFormat="1" ht="178.5" customHeight="1" x14ac:dyDescent="0.6">
      <c r="A60" s="354"/>
      <c r="B60" s="355"/>
      <c r="C60" s="356"/>
      <c r="D60" s="152" t="s">
        <v>22</v>
      </c>
      <c r="E60" s="285">
        <v>0</v>
      </c>
      <c r="F60" s="285">
        <v>0</v>
      </c>
      <c r="G60" s="285">
        <v>0</v>
      </c>
      <c r="H60" s="285">
        <v>0</v>
      </c>
      <c r="I60" s="283">
        <v>0</v>
      </c>
      <c r="J60" s="279">
        <f t="shared" si="13"/>
        <v>0</v>
      </c>
      <c r="K60" s="279">
        <f t="shared" si="16"/>
        <v>0</v>
      </c>
      <c r="L60" s="279">
        <f t="shared" si="2"/>
        <v>0</v>
      </c>
      <c r="M60" s="360"/>
      <c r="N60" s="370"/>
      <c r="O60" s="20"/>
      <c r="P60" s="20"/>
      <c r="Q60" s="20"/>
    </row>
    <row r="61" spans="1:17" s="8" customFormat="1" ht="162" customHeight="1" x14ac:dyDescent="0.6">
      <c r="A61" s="354"/>
      <c r="B61" s="355"/>
      <c r="C61" s="356"/>
      <c r="D61" s="153" t="s">
        <v>23</v>
      </c>
      <c r="E61" s="285">
        <v>53552.3</v>
      </c>
      <c r="F61" s="285">
        <v>0</v>
      </c>
      <c r="G61" s="285">
        <v>0</v>
      </c>
      <c r="H61" s="285">
        <v>0</v>
      </c>
      <c r="I61" s="283">
        <v>0</v>
      </c>
      <c r="J61" s="279">
        <f t="shared" si="13"/>
        <v>0</v>
      </c>
      <c r="K61" s="279">
        <f t="shared" si="16"/>
        <v>0</v>
      </c>
      <c r="L61" s="279">
        <f t="shared" si="2"/>
        <v>0</v>
      </c>
      <c r="M61" s="360"/>
      <c r="N61" s="370"/>
      <c r="O61" s="20"/>
      <c r="P61" s="20"/>
      <c r="Q61" s="20"/>
    </row>
    <row r="62" spans="1:17" s="8" customFormat="1" ht="131.25" customHeight="1" x14ac:dyDescent="0.6">
      <c r="A62" s="354"/>
      <c r="B62" s="355"/>
      <c r="C62" s="356"/>
      <c r="D62" s="154" t="s">
        <v>24</v>
      </c>
      <c r="E62" s="280">
        <v>0</v>
      </c>
      <c r="F62" s="280">
        <v>0</v>
      </c>
      <c r="G62" s="280">
        <v>0</v>
      </c>
      <c r="H62" s="280">
        <v>0</v>
      </c>
      <c r="I62" s="283">
        <v>0</v>
      </c>
      <c r="J62" s="279">
        <f t="shared" si="13"/>
        <v>0</v>
      </c>
      <c r="K62" s="279">
        <f t="shared" si="16"/>
        <v>0</v>
      </c>
      <c r="L62" s="279">
        <f t="shared" si="2"/>
        <v>0</v>
      </c>
      <c r="M62" s="360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368">
        <v>2</v>
      </c>
      <c r="N63" s="367" t="s">
        <v>34</v>
      </c>
      <c r="O63" s="20"/>
      <c r="P63" s="20"/>
      <c r="Q63" s="20"/>
    </row>
    <row r="64" spans="1:17" s="8" customFormat="1" ht="184.5" customHeight="1" x14ac:dyDescent="0.6">
      <c r="A64" s="354"/>
      <c r="B64" s="355"/>
      <c r="C64" s="356"/>
      <c r="D64" s="151" t="s">
        <v>18</v>
      </c>
      <c r="E64" s="280">
        <v>0</v>
      </c>
      <c r="F64" s="280">
        <v>0</v>
      </c>
      <c r="G64" s="280">
        <v>0</v>
      </c>
      <c r="H64" s="280">
        <v>0</v>
      </c>
      <c r="I64" s="283">
        <f t="shared" si="17"/>
        <v>0</v>
      </c>
      <c r="J64" s="279">
        <f t="shared" si="13"/>
        <v>0</v>
      </c>
      <c r="K64" s="279">
        <f t="shared" si="16"/>
        <v>0</v>
      </c>
      <c r="L64" s="279">
        <f t="shared" si="2"/>
        <v>0</v>
      </c>
      <c r="M64" s="368"/>
      <c r="N64" s="367"/>
      <c r="O64" s="20"/>
      <c r="P64" s="20"/>
      <c r="Q64" s="20"/>
    </row>
    <row r="65" spans="1:17" s="8" customFormat="1" ht="180" customHeight="1" x14ac:dyDescent="0.6">
      <c r="A65" s="354"/>
      <c r="B65" s="355"/>
      <c r="C65" s="356"/>
      <c r="D65" s="151" t="s">
        <v>19</v>
      </c>
      <c r="E65" s="301">
        <v>983.1</v>
      </c>
      <c r="F65" s="301">
        <v>222</v>
      </c>
      <c r="G65" s="301">
        <v>68.724999999999994</v>
      </c>
      <c r="H65" s="301">
        <v>68.724999999999994</v>
      </c>
      <c r="I65" s="278">
        <v>-24.009999999999991</v>
      </c>
      <c r="J65" s="279">
        <f t="shared" si="13"/>
        <v>100</v>
      </c>
      <c r="K65" s="279">
        <f t="shared" si="16"/>
        <v>30.957207207207205</v>
      </c>
      <c r="L65" s="279">
        <f t="shared" si="2"/>
        <v>6.9906418472179839</v>
      </c>
      <c r="M65" s="368"/>
      <c r="N65" s="367"/>
      <c r="O65" s="20"/>
      <c r="P65" s="20"/>
      <c r="Q65" s="20"/>
    </row>
    <row r="66" spans="1:17" s="8" customFormat="1" ht="171" customHeight="1" x14ac:dyDescent="0.6">
      <c r="A66" s="354"/>
      <c r="B66" s="355"/>
      <c r="C66" s="356"/>
      <c r="D66" s="151" t="s">
        <v>20</v>
      </c>
      <c r="E66" s="301">
        <v>8230.5650000000005</v>
      </c>
      <c r="F66" s="301">
        <v>2405.3379999999997</v>
      </c>
      <c r="G66" s="301">
        <v>9730.5650000000005</v>
      </c>
      <c r="H66" s="301">
        <v>2867.9559799999997</v>
      </c>
      <c r="I66" s="278">
        <v>-784.95046000000002</v>
      </c>
      <c r="J66" s="279">
        <f t="shared" si="13"/>
        <v>29.473684004988399</v>
      </c>
      <c r="K66" s="279" t="s">
        <v>68</v>
      </c>
      <c r="L66" s="279">
        <f t="shared" si="2"/>
        <v>34.845189607274833</v>
      </c>
      <c r="M66" s="368"/>
      <c r="N66" s="367"/>
      <c r="O66" s="20"/>
      <c r="P66" s="20"/>
      <c r="Q66" s="20"/>
    </row>
    <row r="67" spans="1:17" s="8" customFormat="1" ht="216.75" customHeight="1" x14ac:dyDescent="0.6">
      <c r="A67" s="354"/>
      <c r="B67" s="355"/>
      <c r="C67" s="356"/>
      <c r="D67" s="152" t="s">
        <v>21</v>
      </c>
      <c r="E67" s="278">
        <v>0</v>
      </c>
      <c r="F67" s="278">
        <v>0</v>
      </c>
      <c r="G67" s="278">
        <v>0</v>
      </c>
      <c r="H67" s="278">
        <v>0</v>
      </c>
      <c r="I67" s="283">
        <f t="shared" si="17"/>
        <v>0</v>
      </c>
      <c r="J67" s="279">
        <f t="shared" si="13"/>
        <v>0</v>
      </c>
      <c r="K67" s="279">
        <f t="shared" si="16"/>
        <v>0</v>
      </c>
      <c r="L67" s="279">
        <f t="shared" si="2"/>
        <v>0</v>
      </c>
      <c r="M67" s="368"/>
      <c r="N67" s="367"/>
      <c r="O67" s="20"/>
      <c r="P67" s="20"/>
      <c r="Q67" s="20"/>
    </row>
    <row r="68" spans="1:17" s="8" customFormat="1" ht="198.75" customHeight="1" x14ac:dyDescent="0.6">
      <c r="A68" s="354"/>
      <c r="B68" s="355"/>
      <c r="C68" s="356"/>
      <c r="D68" s="152" t="s">
        <v>22</v>
      </c>
      <c r="E68" s="278">
        <v>0</v>
      </c>
      <c r="F68" s="278">
        <v>0</v>
      </c>
      <c r="G68" s="278">
        <v>0</v>
      </c>
      <c r="H68" s="278">
        <v>0</v>
      </c>
      <c r="I68" s="283">
        <f t="shared" si="17"/>
        <v>0</v>
      </c>
      <c r="J68" s="279">
        <f t="shared" si="13"/>
        <v>0</v>
      </c>
      <c r="K68" s="279">
        <f t="shared" si="16"/>
        <v>0</v>
      </c>
      <c r="L68" s="279">
        <f t="shared" si="2"/>
        <v>0</v>
      </c>
      <c r="M68" s="368"/>
      <c r="N68" s="367"/>
      <c r="O68" s="20"/>
      <c r="P68" s="20"/>
      <c r="Q68" s="20"/>
    </row>
    <row r="69" spans="1:17" s="8" customFormat="1" ht="156" customHeight="1" x14ac:dyDescent="0.6">
      <c r="A69" s="354"/>
      <c r="B69" s="355"/>
      <c r="C69" s="356"/>
      <c r="D69" s="153" t="s">
        <v>23</v>
      </c>
      <c r="E69" s="278"/>
      <c r="F69" s="278">
        <v>0</v>
      </c>
      <c r="G69" s="278">
        <v>0</v>
      </c>
      <c r="H69" s="278">
        <v>0</v>
      </c>
      <c r="I69" s="281">
        <v>0</v>
      </c>
      <c r="J69" s="279">
        <f t="shared" si="13"/>
        <v>0</v>
      </c>
      <c r="K69" s="279">
        <f t="shared" si="16"/>
        <v>0</v>
      </c>
      <c r="L69" s="279">
        <f t="shared" si="2"/>
        <v>0</v>
      </c>
      <c r="M69" s="368"/>
      <c r="N69" s="367"/>
      <c r="O69" s="20"/>
      <c r="P69" s="20"/>
      <c r="Q69" s="20"/>
    </row>
    <row r="70" spans="1:17" s="8" customFormat="1" ht="131.25" customHeight="1" x14ac:dyDescent="0.6">
      <c r="A70" s="354"/>
      <c r="B70" s="355"/>
      <c r="C70" s="356"/>
      <c r="D70" s="154" t="s">
        <v>24</v>
      </c>
      <c r="E70" s="280">
        <v>0</v>
      </c>
      <c r="F70" s="280">
        <v>0</v>
      </c>
      <c r="G70" s="280">
        <v>0</v>
      </c>
      <c r="H70" s="280">
        <v>0</v>
      </c>
      <c r="I70" s="281">
        <f t="shared" si="17"/>
        <v>0</v>
      </c>
      <c r="J70" s="279">
        <f t="shared" si="13"/>
        <v>0</v>
      </c>
      <c r="K70" s="279">
        <f t="shared" si="16"/>
        <v>0</v>
      </c>
      <c r="L70" s="279">
        <f t="shared" si="2"/>
        <v>0</v>
      </c>
      <c r="M70" s="368"/>
      <c r="N70" s="367"/>
      <c r="O70" s="20"/>
      <c r="P70" s="20"/>
      <c r="Q70" s="20"/>
    </row>
    <row r="71" spans="1:17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360">
        <v>6</v>
      </c>
      <c r="N71" s="358" t="s">
        <v>61</v>
      </c>
      <c r="O71" s="20"/>
      <c r="P71" s="20"/>
      <c r="Q71" s="20"/>
    </row>
    <row r="72" spans="1:17" s="8" customFormat="1" ht="174" customHeight="1" x14ac:dyDescent="0.6">
      <c r="A72" s="354"/>
      <c r="B72" s="355"/>
      <c r="C72" s="356"/>
      <c r="D72" s="151" t="s">
        <v>18</v>
      </c>
      <c r="E72" s="293">
        <v>13359.4</v>
      </c>
      <c r="F72" s="288">
        <v>0</v>
      </c>
      <c r="G72" s="288">
        <v>0</v>
      </c>
      <c r="H72" s="288">
        <v>0</v>
      </c>
      <c r="I72" s="286">
        <v>0</v>
      </c>
      <c r="J72" s="279">
        <f t="shared" si="13"/>
        <v>0</v>
      </c>
      <c r="K72" s="279">
        <f t="shared" si="16"/>
        <v>0</v>
      </c>
      <c r="L72" s="279">
        <f t="shared" si="19"/>
        <v>0</v>
      </c>
      <c r="M72" s="360"/>
      <c r="N72" s="358"/>
      <c r="O72" s="20"/>
      <c r="P72" s="20"/>
      <c r="Q72" s="20"/>
    </row>
    <row r="73" spans="1:17" s="8" customFormat="1" ht="177.75" customHeight="1" x14ac:dyDescent="0.6">
      <c r="A73" s="354"/>
      <c r="B73" s="355"/>
      <c r="C73" s="356"/>
      <c r="D73" s="151" t="s">
        <v>19</v>
      </c>
      <c r="E73" s="293">
        <v>822000.39999999991</v>
      </c>
      <c r="F73" s="288">
        <v>883.67211780000002</v>
      </c>
      <c r="G73" s="288">
        <v>4831.8100000000004</v>
      </c>
      <c r="H73" s="288">
        <v>4831.8100000000004</v>
      </c>
      <c r="I73" s="286">
        <v>0</v>
      </c>
      <c r="J73" s="279">
        <f t="shared" si="13"/>
        <v>100</v>
      </c>
      <c r="K73" s="279">
        <f t="shared" si="16"/>
        <v>546.78764925041742</v>
      </c>
      <c r="L73" s="279">
        <f t="shared" si="19"/>
        <v>0.58781114948362567</v>
      </c>
      <c r="M73" s="360"/>
      <c r="N73" s="358"/>
      <c r="O73" s="20"/>
      <c r="P73" s="20"/>
      <c r="Q73" s="20"/>
    </row>
    <row r="74" spans="1:17" s="8" customFormat="1" ht="195" customHeight="1" x14ac:dyDescent="0.6">
      <c r="A74" s="354"/>
      <c r="B74" s="355"/>
      <c r="C74" s="356"/>
      <c r="D74" s="151" t="s">
        <v>20</v>
      </c>
      <c r="E74" s="293">
        <v>119809.82802</v>
      </c>
      <c r="F74" s="288">
        <v>882.72290220000002</v>
      </c>
      <c r="G74" s="300">
        <v>225951.48996000001</v>
      </c>
      <c r="H74" s="288">
        <v>3635.8256000000001</v>
      </c>
      <c r="I74" s="286">
        <v>0</v>
      </c>
      <c r="J74" s="279">
        <f t="shared" si="13"/>
        <v>1.6091177803888999</v>
      </c>
      <c r="K74" s="279">
        <f t="shared" si="16"/>
        <v>411.88753468823273</v>
      </c>
      <c r="L74" s="279">
        <f t="shared" si="19"/>
        <v>3.0346639003547082</v>
      </c>
      <c r="M74" s="360"/>
      <c r="N74" s="358"/>
      <c r="O74" s="20"/>
      <c r="P74" s="20"/>
      <c r="Q74" s="20"/>
    </row>
    <row r="75" spans="1:17" s="8" customFormat="1" ht="248.25" customHeight="1" x14ac:dyDescent="0.6">
      <c r="A75" s="354"/>
      <c r="B75" s="355"/>
      <c r="C75" s="356"/>
      <c r="D75" s="152" t="s">
        <v>21</v>
      </c>
      <c r="E75" s="281">
        <v>0</v>
      </c>
      <c r="F75" s="281">
        <v>0</v>
      </c>
      <c r="G75" s="281">
        <v>0</v>
      </c>
      <c r="H75" s="281">
        <v>0</v>
      </c>
      <c r="I75" s="286">
        <v>0</v>
      </c>
      <c r="J75" s="279">
        <v>0</v>
      </c>
      <c r="K75" s="279">
        <f t="shared" si="16"/>
        <v>0</v>
      </c>
      <c r="L75" s="279">
        <f t="shared" si="19"/>
        <v>0</v>
      </c>
      <c r="M75" s="360"/>
      <c r="N75" s="358"/>
      <c r="O75" s="20"/>
      <c r="P75" s="20"/>
      <c r="Q75" s="20"/>
    </row>
    <row r="76" spans="1:17" s="8" customFormat="1" ht="168.75" customHeight="1" x14ac:dyDescent="0.6">
      <c r="A76" s="354"/>
      <c r="B76" s="355"/>
      <c r="C76" s="356"/>
      <c r="D76" s="152" t="s">
        <v>22</v>
      </c>
      <c r="E76" s="281">
        <v>0</v>
      </c>
      <c r="F76" s="281">
        <v>0</v>
      </c>
      <c r="G76" s="281">
        <v>0</v>
      </c>
      <c r="H76" s="281">
        <v>0</v>
      </c>
      <c r="I76" s="286">
        <v>0</v>
      </c>
      <c r="J76" s="279">
        <f t="shared" si="13"/>
        <v>0</v>
      </c>
      <c r="K76" s="279">
        <f t="shared" si="16"/>
        <v>0</v>
      </c>
      <c r="L76" s="279">
        <f t="shared" si="19"/>
        <v>0</v>
      </c>
      <c r="M76" s="360"/>
      <c r="N76" s="358"/>
      <c r="O76" s="20"/>
      <c r="P76" s="20"/>
      <c r="Q76" s="20"/>
    </row>
    <row r="77" spans="1:17" s="8" customFormat="1" ht="155.25" customHeight="1" x14ac:dyDescent="0.6">
      <c r="A77" s="354"/>
      <c r="B77" s="355"/>
      <c r="C77" s="356"/>
      <c r="D77" s="153" t="s">
        <v>23</v>
      </c>
      <c r="E77" s="281">
        <v>1173054.7308500002</v>
      </c>
      <c r="F77" s="281">
        <v>0</v>
      </c>
      <c r="G77" s="281">
        <v>0</v>
      </c>
      <c r="H77" s="281">
        <v>0</v>
      </c>
      <c r="I77" s="286">
        <v>0</v>
      </c>
      <c r="J77" s="279">
        <v>0</v>
      </c>
      <c r="K77" s="279">
        <f t="shared" si="16"/>
        <v>0</v>
      </c>
      <c r="L77" s="279">
        <f t="shared" si="19"/>
        <v>0</v>
      </c>
      <c r="M77" s="360"/>
      <c r="N77" s="358"/>
      <c r="O77" s="20"/>
      <c r="P77" s="20"/>
      <c r="Q77" s="20"/>
    </row>
    <row r="78" spans="1:17" s="8" customFormat="1" ht="133.5" customHeight="1" x14ac:dyDescent="0.6">
      <c r="A78" s="354"/>
      <c r="B78" s="355"/>
      <c r="C78" s="356"/>
      <c r="D78" s="154" t="s">
        <v>24</v>
      </c>
      <c r="E78" s="286">
        <v>0</v>
      </c>
      <c r="F78" s="286">
        <v>0</v>
      </c>
      <c r="G78" s="286">
        <v>0</v>
      </c>
      <c r="H78" s="286">
        <v>0</v>
      </c>
      <c r="I78" s="287">
        <v>0</v>
      </c>
      <c r="J78" s="279">
        <v>0</v>
      </c>
      <c r="K78" s="279">
        <v>0</v>
      </c>
      <c r="L78" s="279">
        <f t="shared" si="19"/>
        <v>0</v>
      </c>
      <c r="M78" s="360"/>
      <c r="N78" s="358"/>
      <c r="O78" s="20"/>
      <c r="P78" s="20"/>
      <c r="Q78" s="20"/>
    </row>
    <row r="79" spans="1:17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357">
        <v>14</v>
      </c>
      <c r="N79" s="358" t="s">
        <v>37</v>
      </c>
      <c r="O79" s="20"/>
      <c r="P79" s="20"/>
      <c r="Q79" s="20"/>
    </row>
    <row r="80" spans="1:17" s="8" customFormat="1" ht="155.25" customHeight="1" x14ac:dyDescent="0.6">
      <c r="A80" s="354"/>
      <c r="B80" s="355"/>
      <c r="C80" s="356"/>
      <c r="D80" s="151" t="s">
        <v>18</v>
      </c>
      <c r="E80" s="292">
        <v>2253.4</v>
      </c>
      <c r="F80" s="292">
        <v>0</v>
      </c>
      <c r="G80" s="292">
        <v>0</v>
      </c>
      <c r="H80" s="292">
        <v>0</v>
      </c>
      <c r="I80" s="281">
        <f>H80-F80</f>
        <v>0</v>
      </c>
      <c r="J80" s="279">
        <f>IF(H80=0, ,H80/G80*100)</f>
        <v>0</v>
      </c>
      <c r="K80" s="279">
        <f t="shared" si="21"/>
        <v>0</v>
      </c>
      <c r="L80" s="279">
        <f t="shared" si="19"/>
        <v>0</v>
      </c>
      <c r="M80" s="357"/>
      <c r="N80" s="358"/>
      <c r="O80" s="21"/>
      <c r="P80" s="20"/>
      <c r="Q80" s="20"/>
    </row>
    <row r="81" spans="1:17" s="8" customFormat="1" ht="173.25" customHeight="1" x14ac:dyDescent="0.6">
      <c r="A81" s="354"/>
      <c r="B81" s="355"/>
      <c r="C81" s="356"/>
      <c r="D81" s="151" t="s">
        <v>19</v>
      </c>
      <c r="E81" s="292">
        <v>17968.400000000001</v>
      </c>
      <c r="F81" s="292">
        <v>0</v>
      </c>
      <c r="G81" s="292">
        <v>0</v>
      </c>
      <c r="H81" s="292">
        <v>0</v>
      </c>
      <c r="I81" s="281">
        <f t="shared" ref="I81:I82" si="22">H81-F81</f>
        <v>0</v>
      </c>
      <c r="J81" s="279">
        <f t="shared" ref="J81:J82" si="23">IF(H81=0, ,H81/G81*100)</f>
        <v>0</v>
      </c>
      <c r="K81" s="279">
        <f t="shared" si="21"/>
        <v>0</v>
      </c>
      <c r="L81" s="279">
        <f t="shared" si="19"/>
        <v>0</v>
      </c>
      <c r="M81" s="357"/>
      <c r="N81" s="358"/>
      <c r="O81" s="20"/>
      <c r="P81" s="20"/>
      <c r="Q81" s="20"/>
    </row>
    <row r="82" spans="1:17" s="8" customFormat="1" ht="173.25" customHeight="1" x14ac:dyDescent="0.6">
      <c r="A82" s="354"/>
      <c r="B82" s="355"/>
      <c r="C82" s="356"/>
      <c r="D82" s="151" t="s">
        <v>20</v>
      </c>
      <c r="E82" s="292">
        <v>192691.12562999999</v>
      </c>
      <c r="F82" s="292">
        <v>37557.003500000006</v>
      </c>
      <c r="G82" s="292">
        <v>180764.78365</v>
      </c>
      <c r="H82" s="292">
        <v>42168.284770000006</v>
      </c>
      <c r="I82" s="281">
        <f t="shared" si="22"/>
        <v>4611.2812699999995</v>
      </c>
      <c r="J82" s="279">
        <f t="shared" si="23"/>
        <v>23.327710142727241</v>
      </c>
      <c r="K82" s="279">
        <f t="shared" si="21"/>
        <v>112.2780862163298</v>
      </c>
      <c r="L82" s="279">
        <f t="shared" si="19"/>
        <v>21.883874844849029</v>
      </c>
      <c r="M82" s="357"/>
      <c r="N82" s="358"/>
      <c r="O82" s="20"/>
      <c r="P82" s="20"/>
      <c r="Q82" s="20"/>
    </row>
    <row r="83" spans="1:17" s="8" customFormat="1" ht="207.75" customHeight="1" x14ac:dyDescent="0.6">
      <c r="A83" s="354"/>
      <c r="B83" s="355"/>
      <c r="C83" s="356"/>
      <c r="D83" s="152" t="s">
        <v>21</v>
      </c>
      <c r="E83" s="292">
        <v>0</v>
      </c>
      <c r="F83" s="292">
        <v>0</v>
      </c>
      <c r="G83" s="292">
        <v>0</v>
      </c>
      <c r="H83" s="292">
        <v>0</v>
      </c>
      <c r="I83" s="281">
        <f>H83-F83</f>
        <v>0</v>
      </c>
      <c r="J83" s="279">
        <f>IF(H83=0, ,H83/G83*100)</f>
        <v>0</v>
      </c>
      <c r="K83" s="279">
        <f>IF(H83=0,0,H83/F83*100)</f>
        <v>0</v>
      </c>
      <c r="L83" s="279">
        <f>IF(H83=0,0,H83/E83*100)</f>
        <v>0</v>
      </c>
      <c r="M83" s="357"/>
      <c r="N83" s="358"/>
      <c r="O83" s="20"/>
      <c r="P83" s="20"/>
      <c r="Q83" s="20"/>
    </row>
    <row r="84" spans="1:17" s="8" customFormat="1" ht="188.25" customHeight="1" x14ac:dyDescent="0.6">
      <c r="A84" s="354"/>
      <c r="B84" s="355"/>
      <c r="C84" s="356"/>
      <c r="D84" s="152" t="s">
        <v>22</v>
      </c>
      <c r="E84" s="292">
        <v>19734.301579999999</v>
      </c>
      <c r="F84" s="292">
        <v>0</v>
      </c>
      <c r="G84" s="292">
        <v>19734.335579999999</v>
      </c>
      <c r="H84" s="292">
        <v>10</v>
      </c>
      <c r="I84" s="281">
        <f>H84-F84</f>
        <v>10</v>
      </c>
      <c r="J84" s="279">
        <f>IF(H84=0, ,H84/G84*100)</f>
        <v>5.067310201279146E-2</v>
      </c>
      <c r="K84" s="279">
        <v>0</v>
      </c>
      <c r="L84" s="279">
        <f>IF(H84=0,0,H84/E84*100)</f>
        <v>5.0673189316892971E-2</v>
      </c>
      <c r="M84" s="357"/>
      <c r="N84" s="358"/>
      <c r="O84" s="20"/>
      <c r="P84" s="20"/>
      <c r="Q84" s="20"/>
    </row>
    <row r="85" spans="1:17" s="8" customFormat="1" ht="186.75" customHeight="1" x14ac:dyDescent="0.6">
      <c r="A85" s="354"/>
      <c r="B85" s="355"/>
      <c r="C85" s="356"/>
      <c r="D85" s="153" t="s">
        <v>23</v>
      </c>
      <c r="E85" s="292">
        <v>268649.16148000001</v>
      </c>
      <c r="F85" s="292">
        <v>0</v>
      </c>
      <c r="G85" s="292">
        <v>0</v>
      </c>
      <c r="H85" s="292">
        <v>0</v>
      </c>
      <c r="I85" s="283">
        <v>0</v>
      </c>
      <c r="J85" s="279">
        <v>0</v>
      </c>
      <c r="K85" s="279">
        <f>IF(H85=0,0,H85/F85*100)</f>
        <v>0</v>
      </c>
      <c r="L85" s="279">
        <f>IF(H85=0,0,H85/E85*100)</f>
        <v>0</v>
      </c>
      <c r="M85" s="357"/>
      <c r="N85" s="358"/>
      <c r="O85" s="20"/>
      <c r="P85" s="20"/>
      <c r="Q85" s="20"/>
    </row>
    <row r="86" spans="1:17" s="8" customFormat="1" ht="133.5" customHeight="1" x14ac:dyDescent="0.6">
      <c r="A86" s="354"/>
      <c r="B86" s="355"/>
      <c r="C86" s="356"/>
      <c r="D86" s="154" t="s">
        <v>24</v>
      </c>
      <c r="E86" s="280">
        <v>0</v>
      </c>
      <c r="F86" s="280">
        <v>0</v>
      </c>
      <c r="G86" s="280">
        <v>0</v>
      </c>
      <c r="H86" s="280" t="s">
        <v>71</v>
      </c>
      <c r="I86" s="283">
        <v>0</v>
      </c>
      <c r="J86" s="279">
        <v>0</v>
      </c>
      <c r="K86" s="279">
        <v>0</v>
      </c>
      <c r="L86" s="279">
        <v>0</v>
      </c>
      <c r="M86" s="357"/>
      <c r="N86" s="358"/>
      <c r="O86" s="20"/>
      <c r="P86" s="20"/>
      <c r="Q86" s="20"/>
    </row>
    <row r="87" spans="1:17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357">
        <v>5</v>
      </c>
      <c r="N87" s="358" t="s">
        <v>39</v>
      </c>
      <c r="O87" s="20"/>
      <c r="P87" s="20"/>
      <c r="Q87" s="20"/>
    </row>
    <row r="88" spans="1:17" s="8" customFormat="1" ht="194.25" customHeight="1" x14ac:dyDescent="0.6">
      <c r="A88" s="354"/>
      <c r="B88" s="364"/>
      <c r="C88" s="365"/>
      <c r="D88" s="151" t="s">
        <v>18</v>
      </c>
      <c r="E88" s="296">
        <v>3.4</v>
      </c>
      <c r="F88" s="296">
        <v>2.15</v>
      </c>
      <c r="G88" s="296">
        <v>1.8880999999999999</v>
      </c>
      <c r="H88" s="296">
        <v>1.881</v>
      </c>
      <c r="I88" s="281">
        <f t="shared" si="25"/>
        <v>-0.26899999999999991</v>
      </c>
      <c r="J88" s="279">
        <f t="shared" si="26"/>
        <v>99.623960595307466</v>
      </c>
      <c r="K88" s="279">
        <f t="shared" si="21"/>
        <v>87.488372093023258</v>
      </c>
      <c r="L88" s="279">
        <f t="shared" si="19"/>
        <v>55.323529411764703</v>
      </c>
      <c r="M88" s="357"/>
      <c r="N88" s="358"/>
      <c r="O88" s="20"/>
      <c r="P88" s="20"/>
      <c r="Q88" s="20"/>
    </row>
    <row r="89" spans="1:17" s="8" customFormat="1" ht="194.25" customHeight="1" x14ac:dyDescent="0.6">
      <c r="A89" s="354"/>
      <c r="B89" s="364"/>
      <c r="C89" s="365"/>
      <c r="D89" s="151" t="s">
        <v>19</v>
      </c>
      <c r="E89" s="296">
        <v>1816.2</v>
      </c>
      <c r="F89" s="296">
        <v>366.41</v>
      </c>
      <c r="G89" s="296">
        <v>366.58100000000002</v>
      </c>
      <c r="H89" s="296">
        <v>343.11043000000001</v>
      </c>
      <c r="I89" s="281">
        <f t="shared" si="25"/>
        <v>-23.299570000000017</v>
      </c>
      <c r="J89" s="279">
        <f t="shared" si="26"/>
        <v>93.597439583611802</v>
      </c>
      <c r="K89" s="279">
        <f t="shared" si="21"/>
        <v>93.641120602603635</v>
      </c>
      <c r="L89" s="279">
        <f t="shared" si="19"/>
        <v>18.891665565466358</v>
      </c>
      <c r="M89" s="357"/>
      <c r="N89" s="358"/>
      <c r="O89" s="20"/>
      <c r="P89" s="20"/>
      <c r="Q89" s="20"/>
    </row>
    <row r="90" spans="1:17" s="8" customFormat="1" ht="159" customHeight="1" x14ac:dyDescent="0.6">
      <c r="A90" s="354"/>
      <c r="B90" s="364"/>
      <c r="C90" s="365"/>
      <c r="D90" s="151" t="s">
        <v>20</v>
      </c>
      <c r="E90" s="296">
        <v>290</v>
      </c>
      <c r="F90" s="296">
        <v>60</v>
      </c>
      <c r="G90" s="296">
        <v>290</v>
      </c>
      <c r="H90" s="296">
        <v>60</v>
      </c>
      <c r="I90" s="281">
        <f t="shared" si="25"/>
        <v>0</v>
      </c>
      <c r="J90" s="279">
        <f t="shared" si="26"/>
        <v>20.689655172413794</v>
      </c>
      <c r="K90" s="279">
        <f t="shared" si="21"/>
        <v>100</v>
      </c>
      <c r="L90" s="279">
        <f t="shared" si="19"/>
        <v>20.689655172413794</v>
      </c>
      <c r="M90" s="357"/>
      <c r="N90" s="358"/>
      <c r="O90" s="20"/>
      <c r="P90" s="20"/>
      <c r="Q90" s="20"/>
    </row>
    <row r="91" spans="1:17" s="8" customFormat="1" ht="228.75" customHeight="1" x14ac:dyDescent="0.6">
      <c r="A91" s="354"/>
      <c r="B91" s="364"/>
      <c r="C91" s="365"/>
      <c r="D91" s="152" t="s">
        <v>21</v>
      </c>
      <c r="E91" s="278">
        <v>0</v>
      </c>
      <c r="F91" s="278">
        <v>0</v>
      </c>
      <c r="G91" s="278">
        <v>0</v>
      </c>
      <c r="H91" s="278">
        <v>0</v>
      </c>
      <c r="I91" s="281">
        <f t="shared" si="25"/>
        <v>0</v>
      </c>
      <c r="J91" s="279">
        <f t="shared" si="26"/>
        <v>0</v>
      </c>
      <c r="K91" s="279">
        <f t="shared" si="21"/>
        <v>0</v>
      </c>
      <c r="L91" s="279">
        <f t="shared" si="19"/>
        <v>0</v>
      </c>
      <c r="M91" s="357"/>
      <c r="N91" s="358"/>
      <c r="O91" s="20"/>
      <c r="P91" s="20"/>
      <c r="Q91" s="20"/>
    </row>
    <row r="92" spans="1:17" s="8" customFormat="1" ht="232.5" customHeight="1" x14ac:dyDescent="0.6">
      <c r="A92" s="354"/>
      <c r="B92" s="364"/>
      <c r="C92" s="365"/>
      <c r="D92" s="152" t="s">
        <v>22</v>
      </c>
      <c r="E92" s="278">
        <v>74.900000000000006</v>
      </c>
      <c r="F92" s="278">
        <v>0</v>
      </c>
      <c r="G92" s="278">
        <v>0</v>
      </c>
      <c r="H92" s="278">
        <v>0</v>
      </c>
      <c r="I92" s="281">
        <f t="shared" si="25"/>
        <v>0</v>
      </c>
      <c r="J92" s="279">
        <f t="shared" si="26"/>
        <v>0</v>
      </c>
      <c r="K92" s="279">
        <v>0</v>
      </c>
      <c r="L92" s="279">
        <f t="shared" si="19"/>
        <v>0</v>
      </c>
      <c r="M92" s="357"/>
      <c r="N92" s="358"/>
      <c r="O92" s="20"/>
      <c r="P92" s="20"/>
      <c r="Q92" s="20"/>
    </row>
    <row r="93" spans="1:17" s="8" customFormat="1" ht="128.25" customHeight="1" x14ac:dyDescent="0.6">
      <c r="A93" s="354"/>
      <c r="B93" s="364"/>
      <c r="C93" s="365"/>
      <c r="D93" s="153" t="s">
        <v>23</v>
      </c>
      <c r="E93" s="287">
        <v>0</v>
      </c>
      <c r="F93" s="280">
        <v>0</v>
      </c>
      <c r="G93" s="280">
        <v>0</v>
      </c>
      <c r="H93" s="280">
        <v>0</v>
      </c>
      <c r="I93" s="281">
        <f t="shared" si="25"/>
        <v>0</v>
      </c>
      <c r="J93" s="279">
        <f t="shared" si="26"/>
        <v>0</v>
      </c>
      <c r="K93" s="279">
        <f t="shared" si="21"/>
        <v>0</v>
      </c>
      <c r="L93" s="279">
        <f t="shared" si="19"/>
        <v>0</v>
      </c>
      <c r="M93" s="357"/>
      <c r="N93" s="358"/>
      <c r="O93" s="20"/>
      <c r="P93" s="20"/>
      <c r="Q93" s="20"/>
    </row>
    <row r="94" spans="1:17" s="8" customFormat="1" ht="128.25" customHeight="1" x14ac:dyDescent="0.6">
      <c r="A94" s="354"/>
      <c r="B94" s="364"/>
      <c r="C94" s="365"/>
      <c r="D94" s="154" t="s">
        <v>24</v>
      </c>
      <c r="E94" s="280">
        <v>0</v>
      </c>
      <c r="F94" s="280">
        <v>0</v>
      </c>
      <c r="G94" s="280">
        <v>0</v>
      </c>
      <c r="H94" s="280">
        <v>0</v>
      </c>
      <c r="I94" s="283">
        <f t="shared" si="25"/>
        <v>0</v>
      </c>
      <c r="J94" s="279">
        <f t="shared" si="26"/>
        <v>0</v>
      </c>
      <c r="K94" s="279">
        <f t="shared" si="21"/>
        <v>0</v>
      </c>
      <c r="L94" s="279">
        <f t="shared" si="19"/>
        <v>0</v>
      </c>
      <c r="M94" s="357"/>
      <c r="N94" s="358"/>
      <c r="O94" s="20"/>
      <c r="P94" s="20"/>
      <c r="Q94" s="20"/>
    </row>
    <row r="95" spans="1:17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364"/>
      <c r="C96" s="365"/>
      <c r="D96" s="151" t="s">
        <v>18</v>
      </c>
      <c r="E96" s="280">
        <v>0</v>
      </c>
      <c r="F96" s="280">
        <v>0</v>
      </c>
      <c r="G96" s="280">
        <v>0</v>
      </c>
      <c r="H96" s="280">
        <v>0</v>
      </c>
      <c r="I96" s="283">
        <f t="shared" si="25"/>
        <v>0</v>
      </c>
      <c r="J96" s="279">
        <f t="shared" si="26"/>
        <v>0</v>
      </c>
      <c r="K96" s="279">
        <f t="shared" si="21"/>
        <v>0</v>
      </c>
      <c r="L96" s="279">
        <f t="shared" si="19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364"/>
      <c r="C97" s="365"/>
      <c r="D97" s="151" t="s">
        <v>19</v>
      </c>
      <c r="E97" s="287">
        <v>0</v>
      </c>
      <c r="F97" s="287">
        <v>0</v>
      </c>
      <c r="G97" s="287">
        <v>0</v>
      </c>
      <c r="H97" s="280">
        <v>0</v>
      </c>
      <c r="I97" s="281">
        <f t="shared" si="25"/>
        <v>0</v>
      </c>
      <c r="J97" s="279">
        <f t="shared" si="26"/>
        <v>0</v>
      </c>
      <c r="K97" s="279">
        <f t="shared" si="21"/>
        <v>0</v>
      </c>
      <c r="L97" s="279">
        <f t="shared" si="19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364"/>
      <c r="C98" s="365"/>
      <c r="D98" s="151" t="s">
        <v>20</v>
      </c>
      <c r="E98" s="308">
        <v>30779.716599999992</v>
      </c>
      <c r="F98" s="308">
        <v>7044.5</v>
      </c>
      <c r="G98" s="308">
        <v>33481.246599999999</v>
      </c>
      <c r="H98" s="308">
        <v>6551.2299799999992</v>
      </c>
      <c r="I98" s="281">
        <f t="shared" si="25"/>
        <v>-493.27002000000084</v>
      </c>
      <c r="J98" s="279">
        <f t="shared" si="26"/>
        <v>19.56686397692253</v>
      </c>
      <c r="K98" s="279">
        <f t="shared" si="21"/>
        <v>92.997799417985647</v>
      </c>
      <c r="L98" s="279">
        <f t="shared" si="19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364"/>
      <c r="C99" s="365"/>
      <c r="D99" s="152" t="s">
        <v>21</v>
      </c>
      <c r="E99" s="308">
        <v>0</v>
      </c>
      <c r="F99" s="308">
        <v>0</v>
      </c>
      <c r="G99" s="308">
        <v>0</v>
      </c>
      <c r="H99" s="308">
        <v>0</v>
      </c>
      <c r="I99" s="280">
        <v>0</v>
      </c>
      <c r="J99" s="279">
        <f t="shared" si="26"/>
        <v>0</v>
      </c>
      <c r="K99" s="279">
        <f t="shared" si="21"/>
        <v>0</v>
      </c>
      <c r="L99" s="279">
        <f t="shared" si="19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364"/>
      <c r="C100" s="365"/>
      <c r="D100" s="152" t="s">
        <v>22</v>
      </c>
      <c r="E100" s="308">
        <v>0</v>
      </c>
      <c r="F100" s="308">
        <v>0</v>
      </c>
      <c r="G100" s="308">
        <v>0</v>
      </c>
      <c r="H100" s="308">
        <v>0</v>
      </c>
      <c r="I100" s="280">
        <f t="shared" si="25"/>
        <v>0</v>
      </c>
      <c r="J100" s="279">
        <f t="shared" si="26"/>
        <v>0</v>
      </c>
      <c r="K100" s="279">
        <f t="shared" si="21"/>
        <v>0</v>
      </c>
      <c r="L100" s="279">
        <f t="shared" si="19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364"/>
      <c r="C101" s="365"/>
      <c r="D101" s="153" t="s">
        <v>23</v>
      </c>
      <c r="E101" s="308">
        <v>13500</v>
      </c>
      <c r="F101" s="308">
        <v>0</v>
      </c>
      <c r="G101" s="308">
        <v>0</v>
      </c>
      <c r="H101" s="308">
        <v>0</v>
      </c>
      <c r="I101" s="281">
        <f t="shared" si="25"/>
        <v>0</v>
      </c>
      <c r="J101" s="279">
        <f t="shared" si="26"/>
        <v>0</v>
      </c>
      <c r="K101" s="279">
        <f t="shared" si="21"/>
        <v>0</v>
      </c>
      <c r="L101" s="279">
        <f t="shared" si="19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364"/>
      <c r="C102" s="365"/>
      <c r="D102" s="154" t="s">
        <v>24</v>
      </c>
      <c r="E102" s="308">
        <v>13000</v>
      </c>
      <c r="F102" s="308">
        <v>0</v>
      </c>
      <c r="G102" s="308">
        <v>0</v>
      </c>
      <c r="H102" s="308">
        <v>0</v>
      </c>
      <c r="I102" s="280">
        <v>0</v>
      </c>
      <c r="J102" s="279">
        <f t="shared" si="26"/>
        <v>0</v>
      </c>
      <c r="K102" s="279">
        <f t="shared" si="21"/>
        <v>0</v>
      </c>
      <c r="L102" s="279">
        <f t="shared" si="19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357">
        <v>7</v>
      </c>
      <c r="N103" s="367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355"/>
      <c r="C104" s="356"/>
      <c r="D104" s="151" t="s">
        <v>18</v>
      </c>
      <c r="E104" s="280">
        <v>0</v>
      </c>
      <c r="F104" s="280">
        <v>0</v>
      </c>
      <c r="G104" s="280">
        <v>0</v>
      </c>
      <c r="H104" s="280">
        <v>0</v>
      </c>
      <c r="I104" s="283">
        <f t="shared" si="25"/>
        <v>0</v>
      </c>
      <c r="J104" s="279">
        <f t="shared" si="26"/>
        <v>0</v>
      </c>
      <c r="K104" s="279">
        <f t="shared" si="21"/>
        <v>0</v>
      </c>
      <c r="L104" s="279">
        <f t="shared" si="19"/>
        <v>0</v>
      </c>
      <c r="M104" s="357"/>
      <c r="N104" s="367"/>
      <c r="O104" s="20"/>
      <c r="P104" s="20"/>
      <c r="Q104" s="20"/>
    </row>
    <row r="105" spans="1:17" s="8" customFormat="1" ht="183.75" customHeight="1" x14ac:dyDescent="0.6">
      <c r="A105" s="354"/>
      <c r="B105" s="355"/>
      <c r="C105" s="356"/>
      <c r="D105" s="151" t="s">
        <v>19</v>
      </c>
      <c r="E105" s="301">
        <v>259454.4</v>
      </c>
      <c r="F105" s="301">
        <v>36</v>
      </c>
      <c r="G105" s="301">
        <v>36</v>
      </c>
      <c r="H105" s="301">
        <v>36</v>
      </c>
      <c r="I105" s="281">
        <f t="shared" si="25"/>
        <v>0</v>
      </c>
      <c r="J105" s="279">
        <f t="shared" si="26"/>
        <v>100</v>
      </c>
      <c r="K105" s="279">
        <f t="shared" si="21"/>
        <v>100</v>
      </c>
      <c r="L105" s="279">
        <f t="shared" si="19"/>
        <v>1.3875270567776071E-2</v>
      </c>
      <c r="M105" s="357"/>
      <c r="N105" s="367"/>
      <c r="O105" s="20"/>
      <c r="P105" s="20"/>
      <c r="Q105" s="20"/>
    </row>
    <row r="106" spans="1:17" s="8" customFormat="1" ht="165.75" customHeight="1" x14ac:dyDescent="0.6">
      <c r="A106" s="354"/>
      <c r="B106" s="355"/>
      <c r="C106" s="356"/>
      <c r="D106" s="151" t="s">
        <v>20</v>
      </c>
      <c r="E106" s="301">
        <v>157827.07451999999</v>
      </c>
      <c r="F106" s="301">
        <v>17084.20952</v>
      </c>
      <c r="G106" s="301">
        <v>233806.56135</v>
      </c>
      <c r="H106" s="301">
        <v>16514.16346</v>
      </c>
      <c r="I106" s="281">
        <f t="shared" si="25"/>
        <v>-570.04606000000058</v>
      </c>
      <c r="J106" s="279">
        <f t="shared" si="26"/>
        <v>7.0631736614435265</v>
      </c>
      <c r="K106" s="279">
        <f t="shared" si="21"/>
        <v>96.663316149730761</v>
      </c>
      <c r="L106" s="279">
        <f t="shared" si="19"/>
        <v>10.463454074799637</v>
      </c>
      <c r="M106" s="357"/>
      <c r="N106" s="367"/>
      <c r="O106" s="20"/>
      <c r="P106" s="20"/>
      <c r="Q106" s="20"/>
    </row>
    <row r="107" spans="1:17" s="8" customFormat="1" ht="234.75" customHeight="1" x14ac:dyDescent="0.6">
      <c r="A107" s="354"/>
      <c r="B107" s="355"/>
      <c r="C107" s="356"/>
      <c r="D107" s="152" t="s">
        <v>21</v>
      </c>
      <c r="E107" s="278">
        <v>0</v>
      </c>
      <c r="F107" s="278">
        <v>0</v>
      </c>
      <c r="G107" s="278">
        <v>0</v>
      </c>
      <c r="H107" s="278">
        <v>0</v>
      </c>
      <c r="I107" s="283">
        <f t="shared" si="25"/>
        <v>0</v>
      </c>
      <c r="J107" s="279">
        <f t="shared" si="26"/>
        <v>0</v>
      </c>
      <c r="K107" s="279">
        <f t="shared" si="21"/>
        <v>0</v>
      </c>
      <c r="L107" s="279">
        <f t="shared" si="19"/>
        <v>0</v>
      </c>
      <c r="M107" s="357"/>
      <c r="N107" s="367"/>
      <c r="O107" s="20"/>
      <c r="P107" s="20"/>
      <c r="Q107" s="20"/>
    </row>
    <row r="108" spans="1:17" s="8" customFormat="1" ht="174.75" customHeight="1" x14ac:dyDescent="0.6">
      <c r="A108" s="354"/>
      <c r="B108" s="355"/>
      <c r="C108" s="356"/>
      <c r="D108" s="152" t="s">
        <v>22</v>
      </c>
      <c r="E108" s="278">
        <v>0</v>
      </c>
      <c r="F108" s="278">
        <v>0</v>
      </c>
      <c r="G108" s="278">
        <v>0</v>
      </c>
      <c r="H108" s="278">
        <v>0</v>
      </c>
      <c r="I108" s="283">
        <f t="shared" si="25"/>
        <v>0</v>
      </c>
      <c r="J108" s="279">
        <f t="shared" si="26"/>
        <v>0</v>
      </c>
      <c r="K108" s="279">
        <f t="shared" si="21"/>
        <v>0</v>
      </c>
      <c r="L108" s="279">
        <f t="shared" si="19"/>
        <v>0</v>
      </c>
      <c r="M108" s="357"/>
      <c r="N108" s="367"/>
      <c r="O108" s="20"/>
      <c r="P108" s="20"/>
      <c r="Q108" s="20"/>
    </row>
    <row r="109" spans="1:17" s="8" customFormat="1" ht="192.75" customHeight="1" x14ac:dyDescent="0.95">
      <c r="A109" s="354"/>
      <c r="B109" s="355"/>
      <c r="C109" s="356"/>
      <c r="D109" s="153" t="s">
        <v>23</v>
      </c>
      <c r="E109" s="278">
        <v>567505.85835999995</v>
      </c>
      <c r="F109" s="278">
        <v>0</v>
      </c>
      <c r="G109" s="278">
        <v>0</v>
      </c>
      <c r="H109" s="278">
        <v>0</v>
      </c>
      <c r="I109" s="281">
        <f t="shared" si="25"/>
        <v>0</v>
      </c>
      <c r="J109" s="279">
        <f t="shared" si="26"/>
        <v>0</v>
      </c>
      <c r="K109" s="279">
        <f t="shared" si="21"/>
        <v>0</v>
      </c>
      <c r="L109" s="279">
        <f t="shared" si="19"/>
        <v>0</v>
      </c>
      <c r="M109" s="357"/>
      <c r="N109" s="367"/>
      <c r="O109" s="38"/>
      <c r="P109" s="20"/>
      <c r="Q109" s="20"/>
    </row>
    <row r="110" spans="1:17" s="8" customFormat="1" ht="130.5" customHeight="1" x14ac:dyDescent="0.6">
      <c r="A110" s="354"/>
      <c r="B110" s="355"/>
      <c r="C110" s="356"/>
      <c r="D110" s="154" t="s">
        <v>24</v>
      </c>
      <c r="E110" s="280">
        <v>0</v>
      </c>
      <c r="F110" s="280">
        <v>0</v>
      </c>
      <c r="G110" s="280">
        <v>0</v>
      </c>
      <c r="H110" s="280">
        <v>0</v>
      </c>
      <c r="I110" s="283">
        <f t="shared" si="25"/>
        <v>0</v>
      </c>
      <c r="J110" s="279">
        <f t="shared" si="26"/>
        <v>0</v>
      </c>
      <c r="K110" s="279">
        <f t="shared" si="21"/>
        <v>0</v>
      </c>
      <c r="L110" s="279">
        <f t="shared" si="19"/>
        <v>0</v>
      </c>
      <c r="M110" s="357"/>
      <c r="N110" s="367"/>
      <c r="O110" s="20"/>
      <c r="P110" s="20"/>
      <c r="Q110" s="20"/>
    </row>
    <row r="111" spans="1:17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7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357">
        <v>4</v>
      </c>
      <c r="N111" s="363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355"/>
      <c r="C112" s="356"/>
      <c r="D112" s="151" t="s">
        <v>18</v>
      </c>
      <c r="E112" s="307">
        <v>0</v>
      </c>
      <c r="F112" s="307">
        <v>0</v>
      </c>
      <c r="G112" s="307">
        <v>0</v>
      </c>
      <c r="H112" s="307">
        <v>0</v>
      </c>
      <c r="I112" s="306">
        <f t="shared" si="25"/>
        <v>0</v>
      </c>
      <c r="J112" s="305">
        <f t="shared" si="26"/>
        <v>0</v>
      </c>
      <c r="K112" s="305">
        <f t="shared" si="21"/>
        <v>0</v>
      </c>
      <c r="L112" s="305">
        <f t="shared" si="19"/>
        <v>0</v>
      </c>
      <c r="M112" s="357"/>
      <c r="N112" s="363"/>
      <c r="O112" s="20"/>
      <c r="P112" s="20"/>
      <c r="Q112" s="20"/>
    </row>
    <row r="113" spans="1:17" s="8" customFormat="1" ht="170.25" customHeight="1" x14ac:dyDescent="0.6">
      <c r="A113" s="354"/>
      <c r="B113" s="355"/>
      <c r="C113" s="356"/>
      <c r="D113" s="151" t="s">
        <v>19</v>
      </c>
      <c r="E113" s="307">
        <v>0</v>
      </c>
      <c r="F113" s="307">
        <v>0</v>
      </c>
      <c r="G113" s="307">
        <v>0</v>
      </c>
      <c r="H113" s="307">
        <v>0</v>
      </c>
      <c r="I113" s="307">
        <v>0</v>
      </c>
      <c r="J113" s="305">
        <f>IF(H113=0, ,H113/G113*100)</f>
        <v>0</v>
      </c>
      <c r="K113" s="305">
        <f>IF(H113=0,0,H113/F113*100)</f>
        <v>0</v>
      </c>
      <c r="L113" s="305">
        <f>IF(H113=0,0,H113/E113*100)</f>
        <v>0</v>
      </c>
      <c r="M113" s="357"/>
      <c r="N113" s="363"/>
      <c r="O113" s="20"/>
      <c r="P113" s="20"/>
      <c r="Q113" s="20"/>
    </row>
    <row r="114" spans="1:17" s="8" customFormat="1" ht="179.25" customHeight="1" x14ac:dyDescent="0.6">
      <c r="A114" s="354"/>
      <c r="B114" s="355"/>
      <c r="C114" s="356"/>
      <c r="D114" s="151" t="s">
        <v>20</v>
      </c>
      <c r="E114" s="304">
        <v>55225.207060000001</v>
      </c>
      <c r="F114" s="304">
        <v>16293.174639999999</v>
      </c>
      <c r="G114" s="304">
        <v>52558.207060000001</v>
      </c>
      <c r="H114" s="304">
        <v>15660.06005</v>
      </c>
      <c r="I114" s="303">
        <v>0</v>
      </c>
      <c r="J114" s="305">
        <f>IF(H114=0, ,H114/G114*100)</f>
        <v>29.79565119510757</v>
      </c>
      <c r="K114" s="305">
        <f>IF(H114=0,0,H114/F114*100)</f>
        <v>96.114234309833677</v>
      </c>
      <c r="L114" s="303">
        <v>0</v>
      </c>
      <c r="M114" s="357"/>
      <c r="N114" s="363"/>
      <c r="O114" s="20"/>
      <c r="P114" s="20"/>
      <c r="Q114" s="20"/>
    </row>
    <row r="115" spans="1:17" s="8" customFormat="1" ht="183" customHeight="1" x14ac:dyDescent="0.6">
      <c r="A115" s="354"/>
      <c r="B115" s="355"/>
      <c r="C115" s="356"/>
      <c r="D115" s="152" t="s">
        <v>21</v>
      </c>
      <c r="E115" s="303">
        <v>0</v>
      </c>
      <c r="F115" s="303">
        <v>0</v>
      </c>
      <c r="G115" s="303">
        <v>0</v>
      </c>
      <c r="H115" s="303">
        <v>0</v>
      </c>
      <c r="I115" s="303">
        <v>0</v>
      </c>
      <c r="J115" s="305">
        <f t="shared" si="26"/>
        <v>0</v>
      </c>
      <c r="K115" s="305">
        <f t="shared" si="21"/>
        <v>0</v>
      </c>
      <c r="L115" s="303">
        <v>0</v>
      </c>
      <c r="M115" s="357"/>
      <c r="N115" s="363"/>
      <c r="O115" s="20"/>
      <c r="P115" s="20"/>
      <c r="Q115" s="20"/>
    </row>
    <row r="116" spans="1:17" s="8" customFormat="1" ht="165.75" customHeight="1" x14ac:dyDescent="0.6">
      <c r="A116" s="354"/>
      <c r="B116" s="355"/>
      <c r="C116" s="356"/>
      <c r="D116" s="152" t="s">
        <v>22</v>
      </c>
      <c r="E116" s="278">
        <v>0</v>
      </c>
      <c r="F116" s="303">
        <v>0</v>
      </c>
      <c r="G116" s="303">
        <v>0</v>
      </c>
      <c r="H116" s="303">
        <v>0</v>
      </c>
      <c r="I116" s="303">
        <v>0</v>
      </c>
      <c r="J116" s="305">
        <f t="shared" si="26"/>
        <v>0</v>
      </c>
      <c r="K116" s="305">
        <f t="shared" si="21"/>
        <v>0</v>
      </c>
      <c r="L116" s="303">
        <v>0</v>
      </c>
      <c r="M116" s="357"/>
      <c r="N116" s="363"/>
      <c r="O116" s="20"/>
      <c r="P116" s="20"/>
      <c r="Q116" s="20"/>
    </row>
    <row r="117" spans="1:17" s="8" customFormat="1" ht="130.5" customHeight="1" x14ac:dyDescent="0.6">
      <c r="A117" s="354"/>
      <c r="B117" s="355"/>
      <c r="C117" s="356"/>
      <c r="D117" s="153" t="s">
        <v>23</v>
      </c>
      <c r="E117" s="302">
        <v>21571.929819999998</v>
      </c>
      <c r="F117" s="303">
        <v>0</v>
      </c>
      <c r="G117" s="303">
        <v>0</v>
      </c>
      <c r="H117" s="303">
        <v>0</v>
      </c>
      <c r="I117" s="303">
        <v>0</v>
      </c>
      <c r="J117" s="305">
        <f t="shared" si="26"/>
        <v>0</v>
      </c>
      <c r="K117" s="305">
        <f t="shared" si="21"/>
        <v>0</v>
      </c>
      <c r="L117" s="303">
        <v>0</v>
      </c>
      <c r="M117" s="357"/>
      <c r="N117" s="363"/>
      <c r="O117" s="20"/>
      <c r="P117" s="20"/>
      <c r="Q117" s="20"/>
    </row>
    <row r="118" spans="1:17" s="8" customFormat="1" ht="213" customHeight="1" x14ac:dyDescent="0.6">
      <c r="A118" s="354"/>
      <c r="B118" s="355"/>
      <c r="C118" s="356"/>
      <c r="D118" s="154" t="s">
        <v>24</v>
      </c>
      <c r="E118" s="307">
        <v>0</v>
      </c>
      <c r="F118" s="307">
        <v>0</v>
      </c>
      <c r="G118" s="307">
        <v>0</v>
      </c>
      <c r="H118" s="307">
        <v>0</v>
      </c>
      <c r="I118" s="306">
        <f t="shared" si="25"/>
        <v>0</v>
      </c>
      <c r="J118" s="305">
        <f t="shared" si="26"/>
        <v>0</v>
      </c>
      <c r="K118" s="305">
        <f t="shared" si="21"/>
        <v>0</v>
      </c>
      <c r="L118" s="305">
        <f t="shared" si="19"/>
        <v>0</v>
      </c>
      <c r="M118" s="357"/>
      <c r="N118" s="363"/>
      <c r="O118" s="20"/>
      <c r="P118" s="20"/>
      <c r="Q118" s="20"/>
    </row>
    <row r="119" spans="1:17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3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357">
        <v>6</v>
      </c>
      <c r="N119" s="358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355"/>
      <c r="C120" s="356"/>
      <c r="D120" s="151" t="s">
        <v>18</v>
      </c>
      <c r="E120" s="280">
        <v>0</v>
      </c>
      <c r="F120" s="280">
        <v>0</v>
      </c>
      <c r="G120" s="280">
        <v>0</v>
      </c>
      <c r="H120" s="280">
        <v>0</v>
      </c>
      <c r="I120" s="283">
        <f t="shared" si="25"/>
        <v>0</v>
      </c>
      <c r="J120" s="305">
        <f t="shared" si="26"/>
        <v>0</v>
      </c>
      <c r="K120" s="305">
        <f t="shared" si="21"/>
        <v>0</v>
      </c>
      <c r="L120" s="279">
        <f t="shared" si="19"/>
        <v>0</v>
      </c>
      <c r="M120" s="357"/>
      <c r="N120" s="358"/>
      <c r="O120" s="20"/>
      <c r="P120" s="20"/>
      <c r="Q120" s="20"/>
    </row>
    <row r="121" spans="1:17" s="8" customFormat="1" ht="169.5" customHeight="1" x14ac:dyDescent="0.6">
      <c r="A121" s="354"/>
      <c r="B121" s="355"/>
      <c r="C121" s="356"/>
      <c r="D121" s="151" t="s">
        <v>19</v>
      </c>
      <c r="E121" s="303">
        <v>2173</v>
      </c>
      <c r="F121" s="303">
        <v>0</v>
      </c>
      <c r="G121" s="303">
        <v>0</v>
      </c>
      <c r="H121" s="303">
        <v>0</v>
      </c>
      <c r="I121" s="283">
        <f t="shared" si="25"/>
        <v>0</v>
      </c>
      <c r="J121" s="305">
        <f t="shared" si="26"/>
        <v>0</v>
      </c>
      <c r="K121" s="305">
        <f t="shared" si="21"/>
        <v>0</v>
      </c>
      <c r="L121" s="279">
        <f t="shared" si="19"/>
        <v>0</v>
      </c>
      <c r="M121" s="357"/>
      <c r="N121" s="358"/>
      <c r="O121" s="20"/>
      <c r="P121" s="20"/>
      <c r="Q121" s="20"/>
    </row>
    <row r="122" spans="1:17" s="8" customFormat="1" ht="169.5" customHeight="1" x14ac:dyDescent="0.6">
      <c r="A122" s="354"/>
      <c r="B122" s="355"/>
      <c r="C122" s="356"/>
      <c r="D122" s="151" t="s">
        <v>20</v>
      </c>
      <c r="E122" s="303">
        <v>1467.4899999999998</v>
      </c>
      <c r="F122" s="303">
        <v>0</v>
      </c>
      <c r="G122" s="303">
        <v>1467.4899999999998</v>
      </c>
      <c r="H122" s="303">
        <v>0</v>
      </c>
      <c r="I122" s="283">
        <f t="shared" si="25"/>
        <v>0</v>
      </c>
      <c r="J122" s="305">
        <f t="shared" si="26"/>
        <v>0</v>
      </c>
      <c r="K122" s="305">
        <f t="shared" si="21"/>
        <v>0</v>
      </c>
      <c r="L122" s="279">
        <f t="shared" si="19"/>
        <v>0</v>
      </c>
      <c r="M122" s="357"/>
      <c r="N122" s="358"/>
      <c r="O122" s="20"/>
      <c r="P122" s="20"/>
      <c r="Q122" s="20"/>
    </row>
    <row r="123" spans="1:17" s="8" customFormat="1" ht="231" customHeight="1" x14ac:dyDescent="0.6">
      <c r="A123" s="354"/>
      <c r="B123" s="355"/>
      <c r="C123" s="356"/>
      <c r="D123" s="152" t="s">
        <v>21</v>
      </c>
      <c r="E123" s="287">
        <v>0</v>
      </c>
      <c r="F123" s="280">
        <v>0</v>
      </c>
      <c r="G123" s="280">
        <v>0</v>
      </c>
      <c r="H123" s="280">
        <v>0</v>
      </c>
      <c r="I123" s="283">
        <f t="shared" si="25"/>
        <v>0</v>
      </c>
      <c r="J123" s="305">
        <f t="shared" si="26"/>
        <v>0</v>
      </c>
      <c r="K123" s="305">
        <f t="shared" si="21"/>
        <v>0</v>
      </c>
      <c r="L123" s="279">
        <f t="shared" si="19"/>
        <v>0</v>
      </c>
      <c r="M123" s="357"/>
      <c r="N123" s="358"/>
      <c r="O123" s="20"/>
      <c r="P123" s="20"/>
      <c r="Q123" s="20"/>
    </row>
    <row r="124" spans="1:17" s="8" customFormat="1" ht="198" customHeight="1" x14ac:dyDescent="0.6">
      <c r="A124" s="354"/>
      <c r="B124" s="355"/>
      <c r="C124" s="356"/>
      <c r="D124" s="152" t="s">
        <v>22</v>
      </c>
      <c r="E124" s="287">
        <v>0</v>
      </c>
      <c r="F124" s="280">
        <v>0</v>
      </c>
      <c r="G124" s="280">
        <v>0</v>
      </c>
      <c r="H124" s="280">
        <v>0</v>
      </c>
      <c r="I124" s="283">
        <f t="shared" si="25"/>
        <v>0</v>
      </c>
      <c r="J124" s="305">
        <f t="shared" si="26"/>
        <v>0</v>
      </c>
      <c r="K124" s="305">
        <f t="shared" si="21"/>
        <v>0</v>
      </c>
      <c r="L124" s="279">
        <f t="shared" si="19"/>
        <v>0</v>
      </c>
      <c r="M124" s="357"/>
      <c r="N124" s="358"/>
      <c r="O124" s="20"/>
      <c r="P124" s="20"/>
      <c r="Q124" s="20"/>
    </row>
    <row r="125" spans="1:17" s="8" customFormat="1" ht="128.25" customHeight="1" x14ac:dyDescent="0.6">
      <c r="A125" s="354"/>
      <c r="B125" s="355"/>
      <c r="C125" s="356"/>
      <c r="D125" s="153" t="s">
        <v>23</v>
      </c>
      <c r="E125" s="280">
        <v>1499.6363200000001</v>
      </c>
      <c r="F125" s="280">
        <v>0</v>
      </c>
      <c r="G125" s="280">
        <v>0</v>
      </c>
      <c r="H125" s="280">
        <v>0</v>
      </c>
      <c r="I125" s="283">
        <f t="shared" si="25"/>
        <v>0</v>
      </c>
      <c r="J125" s="305">
        <f t="shared" si="26"/>
        <v>0</v>
      </c>
      <c r="K125" s="305">
        <f t="shared" si="21"/>
        <v>0</v>
      </c>
      <c r="L125" s="279">
        <f t="shared" si="19"/>
        <v>0</v>
      </c>
      <c r="M125" s="357"/>
      <c r="N125" s="358"/>
      <c r="O125" s="20"/>
      <c r="P125" s="20"/>
      <c r="Q125" s="20"/>
    </row>
    <row r="126" spans="1:17" s="8" customFormat="1" ht="128.25" customHeight="1" x14ac:dyDescent="0.6">
      <c r="A126" s="354"/>
      <c r="B126" s="355"/>
      <c r="C126" s="356"/>
      <c r="D126" s="154" t="s">
        <v>24</v>
      </c>
      <c r="E126" s="280">
        <v>0</v>
      </c>
      <c r="F126" s="280">
        <v>0</v>
      </c>
      <c r="G126" s="280">
        <v>0</v>
      </c>
      <c r="H126" s="280">
        <v>0</v>
      </c>
      <c r="I126" s="283">
        <f t="shared" si="25"/>
        <v>0</v>
      </c>
      <c r="J126" s="305">
        <f t="shared" si="26"/>
        <v>0</v>
      </c>
      <c r="K126" s="305">
        <f t="shared" si="21"/>
        <v>0</v>
      </c>
      <c r="L126" s="279">
        <f t="shared" si="19"/>
        <v>0</v>
      </c>
      <c r="M126" s="357"/>
      <c r="N126" s="358"/>
      <c r="O126" s="20"/>
      <c r="P126" s="20"/>
      <c r="Q126" s="20"/>
    </row>
    <row r="127" spans="1:17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3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355"/>
      <c r="C128" s="356"/>
      <c r="D128" s="151" t="s">
        <v>18</v>
      </c>
      <c r="E128" s="280">
        <v>0</v>
      </c>
      <c r="F128" s="280">
        <v>0</v>
      </c>
      <c r="G128" s="280">
        <v>0</v>
      </c>
      <c r="H128" s="280">
        <v>0</v>
      </c>
      <c r="I128" s="283">
        <f t="shared" si="25"/>
        <v>0</v>
      </c>
      <c r="J128" s="279">
        <f t="shared" si="26"/>
        <v>0</v>
      </c>
      <c r="K128" s="305">
        <f t="shared" si="21"/>
        <v>0</v>
      </c>
      <c r="L128" s="279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355"/>
      <c r="C129" s="356"/>
      <c r="D129" s="151" t="s">
        <v>19</v>
      </c>
      <c r="E129" s="309">
        <v>198907.7</v>
      </c>
      <c r="F129" s="309">
        <v>0</v>
      </c>
      <c r="G129" s="309">
        <v>32345.99352</v>
      </c>
      <c r="H129" s="309">
        <v>32345.99352</v>
      </c>
      <c r="I129" s="283">
        <f t="shared" si="25"/>
        <v>32345.99352</v>
      </c>
      <c r="J129" s="279">
        <f>IF(H129=0, ,H129/G129*100)</f>
        <v>100</v>
      </c>
      <c r="K129" s="305">
        <v>0</v>
      </c>
      <c r="L129" s="279">
        <f t="shared" si="19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355"/>
      <c r="C130" s="356"/>
      <c r="D130" s="151" t="s">
        <v>20</v>
      </c>
      <c r="E130" s="309">
        <v>52738.79</v>
      </c>
      <c r="F130" s="309">
        <v>5835.17</v>
      </c>
      <c r="G130" s="309">
        <v>57840.763209999997</v>
      </c>
      <c r="H130" s="309">
        <v>10785.138650000001</v>
      </c>
      <c r="I130" s="283">
        <f t="shared" si="25"/>
        <v>4949.9686500000007</v>
      </c>
      <c r="J130" s="279">
        <f>IF(H130=0, ,H130/G130*100)</f>
        <v>18.646259232166173</v>
      </c>
      <c r="K130" s="279">
        <f t="shared" ref="K130:K139" si="29">IF(H130=0,0,H130/F130*100)</f>
        <v>184.82989612984713</v>
      </c>
      <c r="L130" s="279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355"/>
      <c r="C131" s="356"/>
      <c r="D131" s="152" t="s">
        <v>21</v>
      </c>
      <c r="E131" s="309">
        <v>0</v>
      </c>
      <c r="F131" s="309">
        <v>0</v>
      </c>
      <c r="G131" s="309">
        <v>0</v>
      </c>
      <c r="H131" s="309">
        <v>0</v>
      </c>
      <c r="I131" s="281">
        <v>0</v>
      </c>
      <c r="J131" s="279">
        <f t="shared" si="26"/>
        <v>0</v>
      </c>
      <c r="K131" s="279">
        <f t="shared" si="29"/>
        <v>0</v>
      </c>
      <c r="L131" s="279">
        <f t="shared" si="19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355"/>
      <c r="C132" s="356"/>
      <c r="D132" s="152" t="s">
        <v>22</v>
      </c>
      <c r="E132" s="309">
        <v>0</v>
      </c>
      <c r="F132" s="309">
        <v>0</v>
      </c>
      <c r="G132" s="309">
        <v>0</v>
      </c>
      <c r="H132" s="309">
        <v>0</v>
      </c>
      <c r="I132" s="283">
        <f t="shared" ref="I132:I139" si="30">H132-F132</f>
        <v>0</v>
      </c>
      <c r="J132" s="279">
        <f t="shared" si="26"/>
        <v>0</v>
      </c>
      <c r="K132" s="279">
        <f>IF(H132=0,0,H132/F132*100)</f>
        <v>0</v>
      </c>
      <c r="L132" s="279">
        <f t="shared" si="19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355"/>
      <c r="C133" s="356"/>
      <c r="D133" s="153" t="s">
        <v>23</v>
      </c>
      <c r="E133" s="309">
        <v>32500</v>
      </c>
      <c r="F133" s="309">
        <v>0</v>
      </c>
      <c r="G133" s="309">
        <v>0</v>
      </c>
      <c r="H133" s="309">
        <v>0</v>
      </c>
      <c r="I133" s="281">
        <f>H133-F133</f>
        <v>0</v>
      </c>
      <c r="J133" s="279">
        <f t="shared" si="26"/>
        <v>0</v>
      </c>
      <c r="K133" s="279">
        <f>IF(H133=0,0,H133/F133*100)</f>
        <v>0</v>
      </c>
      <c r="L133" s="279">
        <f t="shared" si="19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355"/>
      <c r="C134" s="356"/>
      <c r="D134" s="154" t="s">
        <v>24</v>
      </c>
      <c r="E134" s="280">
        <v>0</v>
      </c>
      <c r="F134" s="280">
        <v>0</v>
      </c>
      <c r="G134" s="280">
        <v>0</v>
      </c>
      <c r="H134" s="280">
        <v>0</v>
      </c>
      <c r="I134" s="283">
        <f t="shared" si="30"/>
        <v>0</v>
      </c>
      <c r="J134" s="279">
        <f t="shared" si="26"/>
        <v>0</v>
      </c>
      <c r="K134" s="279">
        <f t="shared" si="29"/>
        <v>0</v>
      </c>
      <c r="L134" s="279">
        <f t="shared" si="19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357">
        <v>7</v>
      </c>
      <c r="N135" s="362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355"/>
      <c r="C136" s="356"/>
      <c r="D136" s="151" t="s">
        <v>18</v>
      </c>
      <c r="E136" s="310">
        <v>0</v>
      </c>
      <c r="F136" s="310">
        <v>0</v>
      </c>
      <c r="G136" s="310">
        <v>0</v>
      </c>
      <c r="H136" s="310">
        <v>0</v>
      </c>
      <c r="I136" s="252">
        <f t="shared" si="30"/>
        <v>0</v>
      </c>
      <c r="J136" s="253">
        <f t="shared" si="26"/>
        <v>0</v>
      </c>
      <c r="K136" s="253">
        <f t="shared" si="29"/>
        <v>0</v>
      </c>
      <c r="L136" s="253">
        <f t="shared" si="31"/>
        <v>0</v>
      </c>
      <c r="M136" s="357"/>
      <c r="N136" s="362"/>
      <c r="O136" s="20"/>
      <c r="P136" s="20"/>
      <c r="Q136" s="20"/>
    </row>
    <row r="137" spans="1:17" s="8" customFormat="1" ht="170.25" customHeight="1" x14ac:dyDescent="0.6">
      <c r="A137" s="354"/>
      <c r="B137" s="355"/>
      <c r="C137" s="356"/>
      <c r="D137" s="151" t="s">
        <v>19</v>
      </c>
      <c r="E137" s="310">
        <v>0</v>
      </c>
      <c r="F137" s="310">
        <v>0</v>
      </c>
      <c r="G137" s="310">
        <v>0</v>
      </c>
      <c r="H137" s="310">
        <v>0</v>
      </c>
      <c r="I137" s="252">
        <f t="shared" si="30"/>
        <v>0</v>
      </c>
      <c r="J137" s="253">
        <f t="shared" si="26"/>
        <v>0</v>
      </c>
      <c r="K137" s="253">
        <f t="shared" si="29"/>
        <v>0</v>
      </c>
      <c r="L137" s="253">
        <f t="shared" si="31"/>
        <v>0</v>
      </c>
      <c r="M137" s="357"/>
      <c r="N137" s="362"/>
      <c r="O137" s="20"/>
      <c r="P137" s="20"/>
      <c r="Q137" s="20"/>
    </row>
    <row r="138" spans="1:17" s="8" customFormat="1" ht="201" customHeight="1" x14ac:dyDescent="0.6">
      <c r="A138" s="354"/>
      <c r="B138" s="355"/>
      <c r="C138" s="356"/>
      <c r="D138" s="151" t="s">
        <v>20</v>
      </c>
      <c r="E138" s="265">
        <v>51606.409299999999</v>
      </c>
      <c r="F138" s="264">
        <v>13109.35787</v>
      </c>
      <c r="G138" s="264">
        <v>46788.755900000004</v>
      </c>
      <c r="H138" s="265">
        <v>15325.27146</v>
      </c>
      <c r="I138" s="254">
        <f t="shared" si="30"/>
        <v>2215.9135900000001</v>
      </c>
      <c r="J138" s="253">
        <f>IF(H138=0, ,H138/G138*100)</f>
        <v>32.754176009197963</v>
      </c>
      <c r="K138" s="253">
        <f t="shared" si="29"/>
        <v>116.9032961947815</v>
      </c>
      <c r="L138" s="253">
        <f t="shared" si="31"/>
        <v>29.696449855502738</v>
      </c>
      <c r="M138" s="357"/>
      <c r="N138" s="362"/>
      <c r="O138" s="20"/>
      <c r="P138" s="20"/>
      <c r="Q138" s="20"/>
    </row>
    <row r="139" spans="1:17" s="8" customFormat="1" ht="217.5" customHeight="1" x14ac:dyDescent="0.6">
      <c r="A139" s="354"/>
      <c r="B139" s="355"/>
      <c r="C139" s="356"/>
      <c r="D139" s="152" t="s">
        <v>21</v>
      </c>
      <c r="E139" s="310">
        <v>0</v>
      </c>
      <c r="F139" s="310">
        <v>0</v>
      </c>
      <c r="G139" s="310">
        <v>0</v>
      </c>
      <c r="H139" s="310">
        <v>0</v>
      </c>
      <c r="I139" s="252">
        <f t="shared" si="30"/>
        <v>0</v>
      </c>
      <c r="J139" s="253">
        <f t="shared" si="26"/>
        <v>0</v>
      </c>
      <c r="K139" s="253">
        <f t="shared" si="29"/>
        <v>0</v>
      </c>
      <c r="L139" s="253">
        <f t="shared" si="31"/>
        <v>0</v>
      </c>
      <c r="M139" s="357"/>
      <c r="N139" s="362"/>
      <c r="O139" s="20"/>
      <c r="P139" s="20"/>
      <c r="Q139" s="20"/>
    </row>
    <row r="140" spans="1:17" s="8" customFormat="1" ht="174.75" customHeight="1" x14ac:dyDescent="0.6">
      <c r="A140" s="354"/>
      <c r="B140" s="355"/>
      <c r="C140" s="356"/>
      <c r="D140" s="152" t="s">
        <v>22</v>
      </c>
      <c r="E140" s="310">
        <v>0</v>
      </c>
      <c r="F140" s="310">
        <v>0</v>
      </c>
      <c r="G140" s="310">
        <v>0</v>
      </c>
      <c r="H140" s="310">
        <v>0</v>
      </c>
      <c r="I140" s="252">
        <v>0</v>
      </c>
      <c r="J140" s="253">
        <v>0</v>
      </c>
      <c r="K140" s="253">
        <v>0</v>
      </c>
      <c r="L140" s="253">
        <f t="shared" si="31"/>
        <v>0</v>
      </c>
      <c r="M140" s="357"/>
      <c r="N140" s="362"/>
      <c r="O140" s="20"/>
      <c r="P140" s="20"/>
      <c r="Q140" s="20"/>
    </row>
    <row r="141" spans="1:17" s="8" customFormat="1" ht="130.5" customHeight="1" x14ac:dyDescent="0.6">
      <c r="A141" s="354"/>
      <c r="B141" s="355"/>
      <c r="C141" s="356"/>
      <c r="D141" s="153" t="s">
        <v>23</v>
      </c>
      <c r="E141" s="259">
        <v>9485.8129100000006</v>
      </c>
      <c r="F141" s="310">
        <v>0</v>
      </c>
      <c r="G141" s="310">
        <v>0</v>
      </c>
      <c r="H141" s="310">
        <v>0</v>
      </c>
      <c r="I141" s="252">
        <f>H141-F141</f>
        <v>0</v>
      </c>
      <c r="J141" s="253">
        <f t="shared" ref="J141:J175" si="32">IF(H141=0, ,H141/G141*100)</f>
        <v>0</v>
      </c>
      <c r="K141" s="253">
        <f t="shared" ref="K141:K175" si="33">IF(H141=0,0,H141/F141*100)</f>
        <v>0</v>
      </c>
      <c r="L141" s="253">
        <f>IF(H141=0,0,H141/#REF!*100)</f>
        <v>0</v>
      </c>
      <c r="M141" s="357"/>
      <c r="N141" s="362"/>
      <c r="O141" s="20"/>
      <c r="P141" s="20"/>
      <c r="Q141" s="20"/>
    </row>
    <row r="142" spans="1:17" s="8" customFormat="1" ht="130.5" customHeight="1" x14ac:dyDescent="0.6">
      <c r="A142" s="354"/>
      <c r="B142" s="355"/>
      <c r="C142" s="356"/>
      <c r="D142" s="154" t="s">
        <v>24</v>
      </c>
      <c r="E142" s="311">
        <v>0</v>
      </c>
      <c r="F142" s="258">
        <v>0</v>
      </c>
      <c r="G142" s="258">
        <v>0</v>
      </c>
      <c r="H142" s="258">
        <v>0</v>
      </c>
      <c r="I142" s="252">
        <v>0</v>
      </c>
      <c r="J142" s="253">
        <f t="shared" si="32"/>
        <v>0</v>
      </c>
      <c r="K142" s="253">
        <f t="shared" si="33"/>
        <v>0</v>
      </c>
      <c r="L142" s="253">
        <f>IF(H142=0,0,H142/E141*100)</f>
        <v>0</v>
      </c>
      <c r="M142" s="357"/>
      <c r="N142" s="362"/>
      <c r="O142" s="20"/>
      <c r="P142" s="20"/>
      <c r="Q142" s="20"/>
    </row>
    <row r="143" spans="1:17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357">
        <v>10</v>
      </c>
      <c r="N143" s="358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360"/>
      <c r="C144" s="356"/>
      <c r="D144" s="151" t="s">
        <v>18</v>
      </c>
      <c r="E144" s="310">
        <v>0</v>
      </c>
      <c r="F144" s="310">
        <v>0</v>
      </c>
      <c r="G144" s="310">
        <v>0</v>
      </c>
      <c r="H144" s="310">
        <v>0</v>
      </c>
      <c r="I144" s="312">
        <f t="shared" si="34"/>
        <v>0</v>
      </c>
      <c r="J144" s="260">
        <f t="shared" si="32"/>
        <v>0</v>
      </c>
      <c r="K144" s="260">
        <f t="shared" si="33"/>
        <v>0</v>
      </c>
      <c r="L144" s="260">
        <f t="shared" si="35"/>
        <v>0</v>
      </c>
      <c r="M144" s="357"/>
      <c r="N144" s="358"/>
      <c r="O144" s="20"/>
      <c r="P144" s="20"/>
      <c r="Q144" s="20"/>
    </row>
    <row r="145" spans="1:17" s="8" customFormat="1" ht="205.5" customHeight="1" x14ac:dyDescent="0.6">
      <c r="A145" s="354"/>
      <c r="B145" s="360"/>
      <c r="C145" s="356"/>
      <c r="D145" s="151" t="s">
        <v>19</v>
      </c>
      <c r="E145" s="313">
        <v>131270.39999999999</v>
      </c>
      <c r="F145" s="313">
        <v>26254</v>
      </c>
      <c r="G145" s="313">
        <v>26254.02</v>
      </c>
      <c r="H145" s="313">
        <v>26254.02</v>
      </c>
      <c r="I145" s="312">
        <f t="shared" si="34"/>
        <v>2.0000000000436557E-2</v>
      </c>
      <c r="J145" s="260">
        <f t="shared" si="32"/>
        <v>100</v>
      </c>
      <c r="K145" s="260">
        <f t="shared" si="33"/>
        <v>100.00007617886799</v>
      </c>
      <c r="L145" s="260">
        <f t="shared" si="35"/>
        <v>19.99995429281849</v>
      </c>
      <c r="M145" s="357"/>
      <c r="N145" s="358"/>
      <c r="O145" s="20"/>
      <c r="P145" s="20"/>
      <c r="Q145" s="20"/>
    </row>
    <row r="146" spans="1:17" s="8" customFormat="1" ht="179.25" customHeight="1" x14ac:dyDescent="0.6">
      <c r="A146" s="354"/>
      <c r="B146" s="360"/>
      <c r="C146" s="356"/>
      <c r="D146" s="151" t="s">
        <v>20</v>
      </c>
      <c r="E146" s="313">
        <v>402698.02457000001</v>
      </c>
      <c r="F146" s="313">
        <v>128511.98700000001</v>
      </c>
      <c r="G146" s="313">
        <v>402640.41756999999</v>
      </c>
      <c r="H146" s="313">
        <v>127660.21833</v>
      </c>
      <c r="I146" s="254">
        <f t="shared" si="34"/>
        <v>-851.76867000000493</v>
      </c>
      <c r="J146" s="260">
        <f t="shared" si="32"/>
        <v>31.705763445321772</v>
      </c>
      <c r="K146" s="260">
        <f t="shared" si="33"/>
        <v>99.337206831919886</v>
      </c>
      <c r="L146" s="260">
        <f t="shared" si="35"/>
        <v>31.701227853381024</v>
      </c>
      <c r="M146" s="357"/>
      <c r="N146" s="358"/>
      <c r="O146" s="20"/>
      <c r="P146" s="20"/>
      <c r="Q146" s="20"/>
    </row>
    <row r="147" spans="1:17" s="8" customFormat="1" ht="221.25" customHeight="1" x14ac:dyDescent="0.6">
      <c r="A147" s="354"/>
      <c r="B147" s="360"/>
      <c r="C147" s="356"/>
      <c r="D147" s="152" t="s">
        <v>21</v>
      </c>
      <c r="E147" s="310">
        <v>0</v>
      </c>
      <c r="F147" s="310">
        <v>0</v>
      </c>
      <c r="G147" s="310">
        <v>0</v>
      </c>
      <c r="H147" s="310">
        <v>0</v>
      </c>
      <c r="I147" s="312">
        <f t="shared" si="34"/>
        <v>0</v>
      </c>
      <c r="J147" s="260">
        <f t="shared" si="32"/>
        <v>0</v>
      </c>
      <c r="K147" s="260">
        <f t="shared" si="33"/>
        <v>0</v>
      </c>
      <c r="L147" s="260">
        <f t="shared" si="35"/>
        <v>0</v>
      </c>
      <c r="M147" s="357"/>
      <c r="N147" s="358"/>
      <c r="O147" s="20"/>
      <c r="P147" s="20"/>
      <c r="Q147" s="20"/>
    </row>
    <row r="148" spans="1:17" s="8" customFormat="1" ht="195.75" customHeight="1" x14ac:dyDescent="0.6">
      <c r="A148" s="354"/>
      <c r="B148" s="360"/>
      <c r="C148" s="356"/>
      <c r="D148" s="152" t="s">
        <v>22</v>
      </c>
      <c r="E148" s="310">
        <v>0</v>
      </c>
      <c r="F148" s="310">
        <v>0</v>
      </c>
      <c r="G148" s="310">
        <v>0</v>
      </c>
      <c r="H148" s="310">
        <v>0</v>
      </c>
      <c r="I148" s="310">
        <v>0</v>
      </c>
      <c r="J148" s="310">
        <v>0</v>
      </c>
      <c r="K148" s="310">
        <v>0</v>
      </c>
      <c r="L148" s="310">
        <v>0</v>
      </c>
      <c r="M148" s="357"/>
      <c r="N148" s="358"/>
      <c r="O148" s="20"/>
      <c r="P148" s="20"/>
      <c r="Q148" s="20"/>
    </row>
    <row r="149" spans="1:17" s="8" customFormat="1" ht="130.5" customHeight="1" x14ac:dyDescent="0.6">
      <c r="A149" s="354"/>
      <c r="B149" s="360"/>
      <c r="C149" s="356"/>
      <c r="D149" s="153" t="s">
        <v>23</v>
      </c>
      <c r="E149" s="313">
        <v>8172.59</v>
      </c>
      <c r="F149" s="310">
        <v>0</v>
      </c>
      <c r="G149" s="310">
        <v>0</v>
      </c>
      <c r="H149" s="310">
        <v>0</v>
      </c>
      <c r="I149" s="254">
        <f t="shared" si="34"/>
        <v>0</v>
      </c>
      <c r="J149" s="260">
        <f t="shared" si="32"/>
        <v>0</v>
      </c>
      <c r="K149" s="260">
        <f t="shared" si="33"/>
        <v>0</v>
      </c>
      <c r="L149" s="260">
        <f t="shared" si="35"/>
        <v>0</v>
      </c>
      <c r="M149" s="357"/>
      <c r="N149" s="358"/>
      <c r="O149" s="20"/>
      <c r="P149" s="20"/>
      <c r="Q149" s="20"/>
    </row>
    <row r="150" spans="1:17" s="8" customFormat="1" ht="130.5" customHeight="1" x14ac:dyDescent="0.6">
      <c r="A150" s="354"/>
      <c r="B150" s="360"/>
      <c r="C150" s="356"/>
      <c r="D150" s="154" t="s">
        <v>24</v>
      </c>
      <c r="E150" s="310">
        <v>0</v>
      </c>
      <c r="F150" s="310">
        <v>0</v>
      </c>
      <c r="G150" s="310">
        <v>0</v>
      </c>
      <c r="H150" s="310">
        <v>0</v>
      </c>
      <c r="I150" s="312">
        <f t="shared" si="34"/>
        <v>0</v>
      </c>
      <c r="J150" s="260">
        <f t="shared" si="32"/>
        <v>0</v>
      </c>
      <c r="K150" s="260">
        <f t="shared" si="33"/>
        <v>0</v>
      </c>
      <c r="L150" s="260">
        <f t="shared" si="35"/>
        <v>0</v>
      </c>
      <c r="M150" s="357"/>
      <c r="N150" s="358"/>
      <c r="O150" s="20"/>
      <c r="P150" s="20"/>
      <c r="Q150" s="20"/>
    </row>
    <row r="151" spans="1:17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357">
        <v>4</v>
      </c>
      <c r="N151" s="361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355"/>
      <c r="C152" s="356"/>
      <c r="D152" s="151" t="s">
        <v>18</v>
      </c>
      <c r="E152" s="258">
        <v>0</v>
      </c>
      <c r="F152" s="258">
        <v>0</v>
      </c>
      <c r="G152" s="258">
        <v>0</v>
      </c>
      <c r="H152" s="258">
        <v>0</v>
      </c>
      <c r="I152" s="312">
        <v>0</v>
      </c>
      <c r="J152" s="258">
        <f t="shared" si="32"/>
        <v>0</v>
      </c>
      <c r="K152" s="258">
        <f t="shared" si="33"/>
        <v>0</v>
      </c>
      <c r="L152" s="258">
        <f t="shared" si="35"/>
        <v>0</v>
      </c>
      <c r="M152" s="357"/>
      <c r="N152" s="361"/>
      <c r="O152" s="20"/>
      <c r="P152" s="20"/>
      <c r="Q152" s="20"/>
    </row>
    <row r="153" spans="1:17" s="8" customFormat="1" ht="157.5" customHeight="1" x14ac:dyDescent="0.6">
      <c r="A153" s="354"/>
      <c r="B153" s="355"/>
      <c r="C153" s="356"/>
      <c r="D153" s="151" t="s">
        <v>19</v>
      </c>
      <c r="E153" s="251">
        <v>4003.1000000000004</v>
      </c>
      <c r="F153" s="251">
        <v>571.51773000000003</v>
      </c>
      <c r="G153" s="251">
        <v>637.21051999999997</v>
      </c>
      <c r="H153" s="251">
        <v>529.74819000000002</v>
      </c>
      <c r="I153" s="254">
        <f t="shared" si="34"/>
        <v>-41.769540000000006</v>
      </c>
      <c r="J153" s="314">
        <f t="shared" si="32"/>
        <v>83.135505986310463</v>
      </c>
      <c r="K153" s="314">
        <f t="shared" si="33"/>
        <v>92.691470831534829</v>
      </c>
      <c r="L153" s="314">
        <f t="shared" si="35"/>
        <v>13.23344882715895</v>
      </c>
      <c r="M153" s="357"/>
      <c r="N153" s="361"/>
      <c r="O153" s="20"/>
      <c r="P153" s="20"/>
      <c r="Q153" s="20"/>
    </row>
    <row r="154" spans="1:17" s="8" customFormat="1" ht="138.75" customHeight="1" x14ac:dyDescent="0.6">
      <c r="A154" s="354"/>
      <c r="B154" s="355"/>
      <c r="C154" s="356"/>
      <c r="D154" s="151" t="s">
        <v>20</v>
      </c>
      <c r="E154" s="131">
        <v>22</v>
      </c>
      <c r="F154" s="251">
        <v>0</v>
      </c>
      <c r="G154" s="131">
        <v>22</v>
      </c>
      <c r="H154" s="131">
        <v>0</v>
      </c>
      <c r="I154" s="254">
        <f t="shared" si="34"/>
        <v>0</v>
      </c>
      <c r="J154" s="314">
        <f t="shared" si="32"/>
        <v>0</v>
      </c>
      <c r="K154" s="314">
        <f t="shared" si="33"/>
        <v>0</v>
      </c>
      <c r="L154" s="314">
        <f t="shared" si="35"/>
        <v>0</v>
      </c>
      <c r="M154" s="357"/>
      <c r="N154" s="361"/>
      <c r="O154" s="20"/>
      <c r="P154" s="20"/>
      <c r="Q154" s="20"/>
    </row>
    <row r="155" spans="1:17" s="8" customFormat="1" ht="234" customHeight="1" x14ac:dyDescent="0.6">
      <c r="A155" s="354"/>
      <c r="B155" s="355"/>
      <c r="C155" s="356"/>
      <c r="D155" s="152" t="s">
        <v>21</v>
      </c>
      <c r="E155" s="131">
        <v>0</v>
      </c>
      <c r="F155" s="251">
        <v>0</v>
      </c>
      <c r="G155" s="131">
        <v>0</v>
      </c>
      <c r="H155" s="131">
        <v>0</v>
      </c>
      <c r="I155" s="260">
        <v>0</v>
      </c>
      <c r="J155" s="314">
        <f t="shared" si="32"/>
        <v>0</v>
      </c>
      <c r="K155" s="258">
        <f t="shared" si="33"/>
        <v>0</v>
      </c>
      <c r="L155" s="258">
        <f t="shared" si="35"/>
        <v>0</v>
      </c>
      <c r="M155" s="357"/>
      <c r="N155" s="361"/>
      <c r="O155" s="20"/>
      <c r="P155" s="20"/>
      <c r="Q155" s="20"/>
    </row>
    <row r="156" spans="1:17" s="8" customFormat="1" ht="204" customHeight="1" x14ac:dyDescent="0.6">
      <c r="A156" s="354"/>
      <c r="B156" s="355"/>
      <c r="C156" s="356"/>
      <c r="D156" s="152" t="s">
        <v>22</v>
      </c>
      <c r="E156" s="251">
        <v>0</v>
      </c>
      <c r="F156" s="251">
        <v>0</v>
      </c>
      <c r="G156" s="251">
        <v>0</v>
      </c>
      <c r="H156" s="251">
        <v>0</v>
      </c>
      <c r="I156" s="260">
        <v>0</v>
      </c>
      <c r="J156" s="314">
        <f t="shared" si="32"/>
        <v>0</v>
      </c>
      <c r="K156" s="258">
        <f t="shared" si="33"/>
        <v>0</v>
      </c>
      <c r="L156" s="258">
        <f t="shared" si="35"/>
        <v>0</v>
      </c>
      <c r="M156" s="357"/>
      <c r="N156" s="361"/>
      <c r="O156" s="20"/>
      <c r="P156" s="20"/>
      <c r="Q156" s="20"/>
    </row>
    <row r="157" spans="1:17" s="8" customFormat="1" ht="157.5" customHeight="1" x14ac:dyDescent="0.6">
      <c r="A157" s="354"/>
      <c r="B157" s="355"/>
      <c r="C157" s="356"/>
      <c r="D157" s="153" t="s">
        <v>23</v>
      </c>
      <c r="E157" s="251">
        <v>250</v>
      </c>
      <c r="F157" s="251">
        <v>0</v>
      </c>
      <c r="G157" s="251">
        <v>0</v>
      </c>
      <c r="H157" s="251">
        <v>0</v>
      </c>
      <c r="I157" s="265">
        <v>0</v>
      </c>
      <c r="J157" s="314">
        <f t="shared" si="32"/>
        <v>0</v>
      </c>
      <c r="K157" s="314">
        <f t="shared" si="33"/>
        <v>0</v>
      </c>
      <c r="L157" s="314">
        <f t="shared" si="35"/>
        <v>0</v>
      </c>
      <c r="M157" s="357"/>
      <c r="N157" s="361"/>
      <c r="O157" s="20"/>
      <c r="P157" s="20"/>
      <c r="Q157" s="20"/>
    </row>
    <row r="158" spans="1:17" s="8" customFormat="1" ht="131.25" customHeight="1" x14ac:dyDescent="0.6">
      <c r="A158" s="354"/>
      <c r="B158" s="355"/>
      <c r="C158" s="356"/>
      <c r="D158" s="154" t="s">
        <v>24</v>
      </c>
      <c r="E158" s="251">
        <v>0</v>
      </c>
      <c r="F158" s="251">
        <v>0</v>
      </c>
      <c r="G158" s="251">
        <v>0</v>
      </c>
      <c r="H158" s="251">
        <v>0</v>
      </c>
      <c r="I158" s="260">
        <v>0</v>
      </c>
      <c r="J158" s="258">
        <f t="shared" si="32"/>
        <v>0</v>
      </c>
      <c r="K158" s="258">
        <f t="shared" si="33"/>
        <v>0</v>
      </c>
      <c r="L158" s="258">
        <f t="shared" si="35"/>
        <v>0</v>
      </c>
      <c r="M158" s="357"/>
      <c r="N158" s="361"/>
      <c r="O158" s="20"/>
      <c r="P158" s="20"/>
      <c r="Q158" s="20"/>
    </row>
    <row r="159" spans="1:17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357">
        <v>4</v>
      </c>
      <c r="N159" s="358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355"/>
      <c r="C160" s="356"/>
      <c r="D160" s="151" t="s">
        <v>18</v>
      </c>
      <c r="E160" s="268">
        <v>0</v>
      </c>
      <c r="F160" s="268">
        <v>0</v>
      </c>
      <c r="G160" s="268">
        <v>0</v>
      </c>
      <c r="H160" s="268">
        <v>0</v>
      </c>
      <c r="I160" s="259">
        <f t="shared" si="36"/>
        <v>0</v>
      </c>
      <c r="J160" s="253">
        <f t="shared" si="32"/>
        <v>0</v>
      </c>
      <c r="K160" s="253">
        <f t="shared" si="33"/>
        <v>0</v>
      </c>
      <c r="L160" s="253">
        <f t="shared" si="35"/>
        <v>0</v>
      </c>
      <c r="M160" s="357"/>
      <c r="N160" s="358"/>
      <c r="O160" s="20"/>
      <c r="P160" s="20"/>
      <c r="Q160" s="20"/>
    </row>
    <row r="161" spans="1:17" s="8" customFormat="1" ht="162" customHeight="1" x14ac:dyDescent="0.6">
      <c r="A161" s="354"/>
      <c r="B161" s="355"/>
      <c r="C161" s="356"/>
      <c r="D161" s="151" t="s">
        <v>19</v>
      </c>
      <c r="E161" s="315">
        <v>84575.5</v>
      </c>
      <c r="F161" s="316">
        <v>13854.69994</v>
      </c>
      <c r="G161" s="315">
        <v>13224</v>
      </c>
      <c r="H161" s="316">
        <v>11686.37788</v>
      </c>
      <c r="I161" s="259">
        <f t="shared" si="36"/>
        <v>-2168.3220600000004</v>
      </c>
      <c r="J161" s="253">
        <f t="shared" si="32"/>
        <v>88.372488505747128</v>
      </c>
      <c r="K161" s="253">
        <f t="shared" si="33"/>
        <v>84.349555967359336</v>
      </c>
      <c r="L161" s="253">
        <f t="shared" si="35"/>
        <v>13.817687013378579</v>
      </c>
      <c r="M161" s="357"/>
      <c r="N161" s="358"/>
      <c r="O161" s="20"/>
      <c r="P161" s="20"/>
      <c r="Q161" s="20"/>
    </row>
    <row r="162" spans="1:17" s="8" customFormat="1" ht="131.25" customHeight="1" x14ac:dyDescent="0.6">
      <c r="A162" s="354"/>
      <c r="B162" s="355"/>
      <c r="C162" s="356"/>
      <c r="D162" s="151" t="s">
        <v>20</v>
      </c>
      <c r="E162" s="315">
        <v>420</v>
      </c>
      <c r="F162" s="315">
        <v>809.08517000000006</v>
      </c>
      <c r="G162" s="315">
        <v>1927.79142</v>
      </c>
      <c r="H162" s="315">
        <v>789.08517000000006</v>
      </c>
      <c r="I162" s="265">
        <f t="shared" si="36"/>
        <v>-20</v>
      </c>
      <c r="J162" s="253">
        <f t="shared" si="32"/>
        <v>40.932082268526749</v>
      </c>
      <c r="K162" s="253">
        <f t="shared" si="33"/>
        <v>97.528072353618839</v>
      </c>
      <c r="L162" s="253">
        <f t="shared" si="35"/>
        <v>187.87742142857144</v>
      </c>
      <c r="M162" s="357"/>
      <c r="N162" s="358"/>
      <c r="O162" s="20"/>
      <c r="P162" s="20"/>
      <c r="Q162" s="20"/>
    </row>
    <row r="163" spans="1:17" s="8" customFormat="1" ht="245.25" customHeight="1" x14ac:dyDescent="0.6">
      <c r="A163" s="354"/>
      <c r="B163" s="355"/>
      <c r="C163" s="356"/>
      <c r="D163" s="152" t="s">
        <v>21</v>
      </c>
      <c r="E163" s="268">
        <v>0</v>
      </c>
      <c r="F163" s="268">
        <v>0</v>
      </c>
      <c r="G163" s="268">
        <v>0</v>
      </c>
      <c r="H163" s="268">
        <v>0</v>
      </c>
      <c r="I163" s="259">
        <f t="shared" si="36"/>
        <v>0</v>
      </c>
      <c r="J163" s="253">
        <f t="shared" si="32"/>
        <v>0</v>
      </c>
      <c r="K163" s="253">
        <f t="shared" si="33"/>
        <v>0</v>
      </c>
      <c r="L163" s="253">
        <f t="shared" si="35"/>
        <v>0</v>
      </c>
      <c r="M163" s="357"/>
      <c r="N163" s="358"/>
      <c r="O163" s="20"/>
      <c r="P163" s="20"/>
      <c r="Q163" s="20"/>
    </row>
    <row r="164" spans="1:17" s="8" customFormat="1" ht="191.25" customHeight="1" x14ac:dyDescent="0.6">
      <c r="A164" s="354"/>
      <c r="B164" s="355"/>
      <c r="C164" s="356"/>
      <c r="D164" s="152" t="s">
        <v>22</v>
      </c>
      <c r="E164" s="268">
        <v>0</v>
      </c>
      <c r="F164" s="268">
        <v>0</v>
      </c>
      <c r="G164" s="268">
        <v>0</v>
      </c>
      <c r="H164" s="268">
        <v>0</v>
      </c>
      <c r="I164" s="259">
        <f t="shared" si="36"/>
        <v>0</v>
      </c>
      <c r="J164" s="253">
        <f t="shared" si="32"/>
        <v>0</v>
      </c>
      <c r="K164" s="253">
        <f t="shared" si="33"/>
        <v>0</v>
      </c>
      <c r="L164" s="253">
        <f t="shared" si="35"/>
        <v>0</v>
      </c>
      <c r="M164" s="357"/>
      <c r="N164" s="358"/>
      <c r="O164" s="20"/>
      <c r="P164" s="20"/>
      <c r="Q164" s="20"/>
    </row>
    <row r="165" spans="1:17" s="8" customFormat="1" ht="131.25" customHeight="1" x14ac:dyDescent="0.6">
      <c r="A165" s="354"/>
      <c r="B165" s="355"/>
      <c r="C165" s="356"/>
      <c r="D165" s="153" t="s">
        <v>23</v>
      </c>
      <c r="E165" s="258">
        <v>0</v>
      </c>
      <c r="F165" s="258">
        <v>0</v>
      </c>
      <c r="G165" s="258">
        <v>0</v>
      </c>
      <c r="H165" s="258">
        <v>0</v>
      </c>
      <c r="I165" s="265">
        <f t="shared" si="36"/>
        <v>0</v>
      </c>
      <c r="J165" s="253">
        <f t="shared" si="32"/>
        <v>0</v>
      </c>
      <c r="K165" s="253">
        <f t="shared" si="33"/>
        <v>0</v>
      </c>
      <c r="L165" s="253">
        <f t="shared" si="35"/>
        <v>0</v>
      </c>
      <c r="M165" s="357"/>
      <c r="N165" s="358"/>
      <c r="O165" s="20"/>
      <c r="P165" s="20"/>
      <c r="Q165" s="20"/>
    </row>
    <row r="166" spans="1:17" s="8" customFormat="1" ht="131.25" customHeight="1" x14ac:dyDescent="0.6">
      <c r="A166" s="354"/>
      <c r="B166" s="355"/>
      <c r="C166" s="356"/>
      <c r="D166" s="154" t="s">
        <v>24</v>
      </c>
      <c r="E166" s="258">
        <v>0</v>
      </c>
      <c r="F166" s="258">
        <v>0</v>
      </c>
      <c r="G166" s="258">
        <v>0</v>
      </c>
      <c r="H166" s="258">
        <v>0</v>
      </c>
      <c r="I166" s="259">
        <f t="shared" si="36"/>
        <v>0</v>
      </c>
      <c r="J166" s="253">
        <f t="shared" si="32"/>
        <v>0</v>
      </c>
      <c r="K166" s="253">
        <f t="shared" si="33"/>
        <v>0</v>
      </c>
      <c r="L166" s="253">
        <f t="shared" si="35"/>
        <v>0</v>
      </c>
      <c r="M166" s="357"/>
      <c r="N166" s="358"/>
      <c r="O166" s="20"/>
      <c r="P166" s="20"/>
      <c r="Q166" s="20"/>
    </row>
    <row r="167" spans="1:17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357">
        <v>11</v>
      </c>
      <c r="N167" s="358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355"/>
      <c r="C168" s="356"/>
      <c r="D168" s="151" t="s">
        <v>18</v>
      </c>
      <c r="E168" s="317">
        <v>5341.7000000000007</v>
      </c>
      <c r="F168" s="317">
        <v>1010.3068899999998</v>
      </c>
      <c r="G168" s="317">
        <v>1265.1999900000001</v>
      </c>
      <c r="H168" s="317">
        <v>1265.1999900000001</v>
      </c>
      <c r="I168" s="262">
        <f t="shared" si="36"/>
        <v>254.89310000000023</v>
      </c>
      <c r="J168" s="253">
        <f t="shared" si="32"/>
        <v>100</v>
      </c>
      <c r="K168" s="253">
        <f t="shared" si="33"/>
        <v>125.22927464149041</v>
      </c>
      <c r="L168" s="253">
        <f t="shared" si="35"/>
        <v>23.685343429994195</v>
      </c>
      <c r="M168" s="357"/>
      <c r="N168" s="358"/>
      <c r="O168" s="20"/>
      <c r="P168" s="20"/>
      <c r="Q168" s="20"/>
    </row>
    <row r="169" spans="1:17" s="8" customFormat="1" ht="146.25" customHeight="1" x14ac:dyDescent="0.6">
      <c r="A169" s="354"/>
      <c r="B169" s="355"/>
      <c r="C169" s="356"/>
      <c r="D169" s="151" t="s">
        <v>19</v>
      </c>
      <c r="E169" s="317">
        <v>1696.6000000000001</v>
      </c>
      <c r="F169" s="317">
        <v>511.78577000000001</v>
      </c>
      <c r="G169" s="317">
        <v>482.58577000000002</v>
      </c>
      <c r="H169" s="318">
        <v>37.018940000000001</v>
      </c>
      <c r="I169" s="262">
        <f t="shared" si="36"/>
        <v>-474.76683000000003</v>
      </c>
      <c r="J169" s="253">
        <f t="shared" si="32"/>
        <v>7.670955569203791</v>
      </c>
      <c r="K169" s="253">
        <f t="shared" si="33"/>
        <v>7.2332882565296792</v>
      </c>
      <c r="L169" s="253">
        <f t="shared" si="35"/>
        <v>2.18194860308853</v>
      </c>
      <c r="M169" s="357"/>
      <c r="N169" s="358"/>
      <c r="O169" s="20"/>
      <c r="P169" s="20"/>
      <c r="Q169" s="20"/>
    </row>
    <row r="170" spans="1:17" s="8" customFormat="1" ht="159" customHeight="1" x14ac:dyDescent="0.6">
      <c r="A170" s="354"/>
      <c r="B170" s="355"/>
      <c r="C170" s="356"/>
      <c r="D170" s="151" t="s">
        <v>20</v>
      </c>
      <c r="E170" s="317">
        <v>417787.14120000001</v>
      </c>
      <c r="F170" s="317">
        <v>108304.18568000001</v>
      </c>
      <c r="G170" s="317">
        <v>402644.32025000005</v>
      </c>
      <c r="H170" s="317">
        <v>108654.59575999998</v>
      </c>
      <c r="I170" s="262">
        <f t="shared" si="36"/>
        <v>350.41007999997237</v>
      </c>
      <c r="J170" s="253">
        <f t="shared" si="32"/>
        <v>26.985254800697756</v>
      </c>
      <c r="K170" s="253">
        <f t="shared" si="33"/>
        <v>100.32354250927598</v>
      </c>
      <c r="L170" s="253">
        <f t="shared" si="35"/>
        <v>26.007166100879502</v>
      </c>
      <c r="M170" s="357"/>
      <c r="N170" s="358"/>
      <c r="O170" s="20"/>
      <c r="P170" s="20"/>
      <c r="Q170" s="20"/>
    </row>
    <row r="171" spans="1:17" s="8" customFormat="1" ht="166.5" customHeight="1" x14ac:dyDescent="0.6">
      <c r="A171" s="354"/>
      <c r="B171" s="355"/>
      <c r="C171" s="356"/>
      <c r="D171" s="152" t="s">
        <v>21</v>
      </c>
      <c r="E171" s="317">
        <v>0</v>
      </c>
      <c r="F171" s="317">
        <v>0</v>
      </c>
      <c r="G171" s="317">
        <v>0</v>
      </c>
      <c r="H171" s="317">
        <v>0</v>
      </c>
      <c r="I171" s="262">
        <f t="shared" si="36"/>
        <v>0</v>
      </c>
      <c r="J171" s="253">
        <f t="shared" si="32"/>
        <v>0</v>
      </c>
      <c r="K171" s="253">
        <f t="shared" si="33"/>
        <v>0</v>
      </c>
      <c r="L171" s="253">
        <f t="shared" si="35"/>
        <v>0</v>
      </c>
      <c r="M171" s="357"/>
      <c r="N171" s="358"/>
      <c r="O171" s="20"/>
      <c r="P171" s="20"/>
      <c r="Q171" s="20"/>
    </row>
    <row r="172" spans="1:17" s="8" customFormat="1" ht="215.25" customHeight="1" x14ac:dyDescent="0.6">
      <c r="A172" s="354"/>
      <c r="B172" s="355"/>
      <c r="C172" s="356"/>
      <c r="D172" s="152" t="s">
        <v>22</v>
      </c>
      <c r="E172" s="317">
        <v>0</v>
      </c>
      <c r="F172" s="317">
        <v>0</v>
      </c>
      <c r="G172" s="317">
        <v>0</v>
      </c>
      <c r="H172" s="317">
        <v>0</v>
      </c>
      <c r="I172" s="262">
        <f t="shared" si="36"/>
        <v>0</v>
      </c>
      <c r="J172" s="253">
        <f t="shared" si="32"/>
        <v>0</v>
      </c>
      <c r="K172" s="253">
        <f t="shared" si="33"/>
        <v>0</v>
      </c>
      <c r="L172" s="253">
        <f t="shared" si="35"/>
        <v>0</v>
      </c>
      <c r="M172" s="357"/>
      <c r="N172" s="358"/>
      <c r="O172" s="20"/>
      <c r="P172" s="20"/>
      <c r="Q172" s="20"/>
    </row>
    <row r="173" spans="1:17" s="8" customFormat="1" ht="141.75" customHeight="1" x14ac:dyDescent="0.6">
      <c r="A173" s="354"/>
      <c r="B173" s="355"/>
      <c r="C173" s="356"/>
      <c r="D173" s="153" t="s">
        <v>23</v>
      </c>
      <c r="E173" s="317">
        <v>49679.131099999999</v>
      </c>
      <c r="F173" s="317">
        <v>0</v>
      </c>
      <c r="G173" s="317">
        <v>0</v>
      </c>
      <c r="H173" s="317">
        <v>0</v>
      </c>
      <c r="I173" s="264">
        <f t="shared" si="36"/>
        <v>0</v>
      </c>
      <c r="J173" s="253">
        <f t="shared" si="32"/>
        <v>0</v>
      </c>
      <c r="K173" s="253">
        <f t="shared" si="33"/>
        <v>0</v>
      </c>
      <c r="L173" s="253">
        <f t="shared" si="35"/>
        <v>0</v>
      </c>
      <c r="M173" s="357"/>
      <c r="N173" s="358"/>
      <c r="O173" s="20"/>
      <c r="P173" s="20"/>
      <c r="Q173" s="20"/>
    </row>
    <row r="174" spans="1:17" s="8" customFormat="1" ht="128.25" customHeight="1" x14ac:dyDescent="0.6">
      <c r="A174" s="354"/>
      <c r="B174" s="355"/>
      <c r="C174" s="356"/>
      <c r="D174" s="154" t="s">
        <v>24</v>
      </c>
      <c r="E174" s="267">
        <v>0</v>
      </c>
      <c r="F174" s="267">
        <v>0</v>
      </c>
      <c r="G174" s="267">
        <v>0</v>
      </c>
      <c r="H174" s="267">
        <v>0</v>
      </c>
      <c r="I174" s="262">
        <f t="shared" si="36"/>
        <v>0</v>
      </c>
      <c r="J174" s="253">
        <f t="shared" si="32"/>
        <v>0</v>
      </c>
      <c r="K174" s="253">
        <f t="shared" si="33"/>
        <v>0</v>
      </c>
      <c r="L174" s="253">
        <f t="shared" si="35"/>
        <v>0</v>
      </c>
      <c r="M174" s="357"/>
      <c r="N174" s="358"/>
      <c r="O174" s="20"/>
      <c r="P174" s="20"/>
      <c r="Q174" s="20"/>
    </row>
    <row r="175" spans="1:17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3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355"/>
      <c r="C176" s="356"/>
      <c r="D176" s="151" t="s">
        <v>18</v>
      </c>
      <c r="E176" s="258">
        <v>0</v>
      </c>
      <c r="F176" s="258">
        <v>0</v>
      </c>
      <c r="G176" s="258">
        <v>0</v>
      </c>
      <c r="H176" s="258">
        <v>0</v>
      </c>
      <c r="I176" s="259">
        <f t="shared" si="36"/>
        <v>0</v>
      </c>
      <c r="J176" s="253">
        <f t="shared" ref="J176:J182" si="37">IF(G176=0,0,H176/G176)*100</f>
        <v>0</v>
      </c>
      <c r="K176" s="253">
        <f t="shared" ref="K176:K182" si="38">IF(F176=0,0,H176/F176*100)</f>
        <v>0</v>
      </c>
      <c r="L176" s="253">
        <f t="shared" si="35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355"/>
      <c r="C177" s="356"/>
      <c r="D177" s="151" t="s">
        <v>19</v>
      </c>
      <c r="E177" s="251">
        <v>106.6</v>
      </c>
      <c r="F177" s="251">
        <v>0</v>
      </c>
      <c r="G177" s="136">
        <v>0</v>
      </c>
      <c r="H177" s="258">
        <v>0</v>
      </c>
      <c r="I177" s="259">
        <v>0</v>
      </c>
      <c r="J177" s="253">
        <f t="shared" si="37"/>
        <v>0</v>
      </c>
      <c r="K177" s="253">
        <f t="shared" si="38"/>
        <v>0</v>
      </c>
      <c r="L177" s="253">
        <f t="shared" si="35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355"/>
      <c r="C178" s="356"/>
      <c r="D178" s="151" t="s">
        <v>20</v>
      </c>
      <c r="E178" s="251">
        <v>1940</v>
      </c>
      <c r="F178" s="251">
        <v>192.8</v>
      </c>
      <c r="G178" s="136">
        <v>1940</v>
      </c>
      <c r="H178" s="251">
        <v>192.8</v>
      </c>
      <c r="I178" s="259">
        <v>0</v>
      </c>
      <c r="J178" s="253">
        <f t="shared" si="37"/>
        <v>9.9381443298969074</v>
      </c>
      <c r="K178" s="253">
        <f t="shared" si="38"/>
        <v>100</v>
      </c>
      <c r="L178" s="253">
        <f t="shared" si="35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355"/>
      <c r="C179" s="356"/>
      <c r="D179" s="152" t="s">
        <v>21</v>
      </c>
      <c r="E179" s="268">
        <v>0</v>
      </c>
      <c r="F179" s="258">
        <v>0</v>
      </c>
      <c r="G179" s="258">
        <v>0</v>
      </c>
      <c r="H179" s="258">
        <v>0</v>
      </c>
      <c r="I179" s="252">
        <f t="shared" si="36"/>
        <v>0</v>
      </c>
      <c r="J179" s="253">
        <f t="shared" si="37"/>
        <v>0</v>
      </c>
      <c r="K179" s="253">
        <f t="shared" si="38"/>
        <v>0</v>
      </c>
      <c r="L179" s="253">
        <f t="shared" si="35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355"/>
      <c r="C180" s="356"/>
      <c r="D180" s="152" t="s">
        <v>22</v>
      </c>
      <c r="E180" s="268">
        <v>0</v>
      </c>
      <c r="F180" s="258">
        <v>0</v>
      </c>
      <c r="G180" s="258">
        <v>0</v>
      </c>
      <c r="H180" s="258">
        <v>0</v>
      </c>
      <c r="I180" s="252">
        <f t="shared" si="36"/>
        <v>0</v>
      </c>
      <c r="J180" s="253">
        <f t="shared" si="37"/>
        <v>0</v>
      </c>
      <c r="K180" s="253">
        <f t="shared" si="38"/>
        <v>0</v>
      </c>
      <c r="L180" s="253">
        <f t="shared" si="35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355"/>
      <c r="C181" s="356"/>
      <c r="D181" s="153" t="s">
        <v>23</v>
      </c>
      <c r="E181" s="266">
        <v>0</v>
      </c>
      <c r="F181" s="258">
        <v>0</v>
      </c>
      <c r="G181" s="258">
        <v>0</v>
      </c>
      <c r="H181" s="258">
        <v>0</v>
      </c>
      <c r="I181" s="252">
        <f t="shared" si="36"/>
        <v>0</v>
      </c>
      <c r="J181" s="253">
        <f t="shared" si="37"/>
        <v>0</v>
      </c>
      <c r="K181" s="253">
        <f t="shared" si="38"/>
        <v>0</v>
      </c>
      <c r="L181" s="253">
        <f t="shared" si="35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355"/>
      <c r="C182" s="356"/>
      <c r="D182" s="154" t="s">
        <v>24</v>
      </c>
      <c r="E182" s="258">
        <v>0</v>
      </c>
      <c r="F182" s="258">
        <v>0</v>
      </c>
      <c r="G182" s="258">
        <v>0</v>
      </c>
      <c r="H182" s="258">
        <v>0</v>
      </c>
      <c r="I182" s="252">
        <f t="shared" si="36"/>
        <v>0</v>
      </c>
      <c r="J182" s="253">
        <f t="shared" si="37"/>
        <v>0</v>
      </c>
      <c r="K182" s="253">
        <f t="shared" si="38"/>
        <v>0</v>
      </c>
      <c r="L182" s="253">
        <f t="shared" si="35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69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355"/>
      <c r="C184" s="356"/>
      <c r="D184" s="151" t="s">
        <v>18</v>
      </c>
      <c r="E184" s="270">
        <v>0</v>
      </c>
      <c r="F184" s="270">
        <v>0</v>
      </c>
      <c r="G184" s="270">
        <v>0</v>
      </c>
      <c r="H184" s="270">
        <v>0</v>
      </c>
      <c r="I184" s="274">
        <f t="shared" si="36"/>
        <v>0</v>
      </c>
      <c r="J184" s="271">
        <f t="shared" ref="J184:J190" si="41">IF(G184=0,0,H184/G184)*100</f>
        <v>0</v>
      </c>
      <c r="K184" s="271">
        <f t="shared" ref="K184:K190" si="42">IF(F184=0,0,H184/F184*100)</f>
        <v>0</v>
      </c>
      <c r="L184" s="271">
        <f t="shared" ref="L184:L190" si="43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355"/>
      <c r="C185" s="356"/>
      <c r="D185" s="151" t="s">
        <v>19</v>
      </c>
      <c r="E185" s="270">
        <v>0</v>
      </c>
      <c r="F185" s="270">
        <v>0</v>
      </c>
      <c r="G185" s="270">
        <v>0</v>
      </c>
      <c r="H185" s="270">
        <v>0</v>
      </c>
      <c r="I185" s="273">
        <f t="shared" si="36"/>
        <v>0</v>
      </c>
      <c r="J185" s="271">
        <f t="shared" si="41"/>
        <v>0</v>
      </c>
      <c r="K185" s="271">
        <f t="shared" si="42"/>
        <v>0</v>
      </c>
      <c r="L185" s="271">
        <f t="shared" si="43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355"/>
      <c r="C186" s="356"/>
      <c r="D186" s="151" t="s">
        <v>20</v>
      </c>
      <c r="E186" s="276">
        <v>1500</v>
      </c>
      <c r="F186" s="270">
        <v>0</v>
      </c>
      <c r="G186" s="276">
        <v>1500</v>
      </c>
      <c r="H186" s="270">
        <v>0</v>
      </c>
      <c r="I186" s="273">
        <v>0</v>
      </c>
      <c r="J186" s="271">
        <f t="shared" si="41"/>
        <v>0</v>
      </c>
      <c r="K186" s="271">
        <f t="shared" si="42"/>
        <v>0</v>
      </c>
      <c r="L186" s="271">
        <f t="shared" si="43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355"/>
      <c r="C187" s="356"/>
      <c r="D187" s="152" t="s">
        <v>21</v>
      </c>
      <c r="E187" s="272">
        <v>0</v>
      </c>
      <c r="F187" s="270">
        <v>0</v>
      </c>
      <c r="G187" s="270">
        <v>0</v>
      </c>
      <c r="H187" s="270">
        <v>0</v>
      </c>
      <c r="I187" s="274">
        <f t="shared" ref="I187:I190" si="44">H187-F187</f>
        <v>0</v>
      </c>
      <c r="J187" s="271">
        <f t="shared" si="41"/>
        <v>0</v>
      </c>
      <c r="K187" s="271">
        <f t="shared" si="42"/>
        <v>0</v>
      </c>
      <c r="L187" s="271">
        <f t="shared" si="43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355"/>
      <c r="C188" s="356"/>
      <c r="D188" s="152" t="s">
        <v>22</v>
      </c>
      <c r="E188" s="272">
        <v>0</v>
      </c>
      <c r="F188" s="270">
        <v>0</v>
      </c>
      <c r="G188" s="270">
        <v>0</v>
      </c>
      <c r="H188" s="270">
        <v>0</v>
      </c>
      <c r="I188" s="274">
        <f t="shared" si="44"/>
        <v>0</v>
      </c>
      <c r="J188" s="271">
        <f t="shared" si="41"/>
        <v>0</v>
      </c>
      <c r="K188" s="271">
        <f t="shared" si="42"/>
        <v>0</v>
      </c>
      <c r="L188" s="271">
        <f t="shared" si="43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355"/>
      <c r="C189" s="356"/>
      <c r="D189" s="153" t="s">
        <v>23</v>
      </c>
      <c r="E189" s="275">
        <v>0</v>
      </c>
      <c r="F189" s="270">
        <v>0</v>
      </c>
      <c r="G189" s="270">
        <v>0</v>
      </c>
      <c r="H189" s="270">
        <v>0</v>
      </c>
      <c r="I189" s="274">
        <f t="shared" si="44"/>
        <v>0</v>
      </c>
      <c r="J189" s="271">
        <f t="shared" si="41"/>
        <v>0</v>
      </c>
      <c r="K189" s="271">
        <f t="shared" si="42"/>
        <v>0</v>
      </c>
      <c r="L189" s="271">
        <f t="shared" si="43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355"/>
      <c r="C190" s="356"/>
      <c r="D190" s="154" t="s">
        <v>24</v>
      </c>
      <c r="E190" s="270">
        <v>0</v>
      </c>
      <c r="F190" s="270">
        <v>0</v>
      </c>
      <c r="G190" s="270">
        <v>0</v>
      </c>
      <c r="H190" s="270">
        <v>0</v>
      </c>
      <c r="I190" s="274">
        <f t="shared" si="44"/>
        <v>0</v>
      </c>
      <c r="J190" s="271">
        <f t="shared" si="41"/>
        <v>0</v>
      </c>
      <c r="K190" s="271">
        <f t="shared" si="42"/>
        <v>0</v>
      </c>
      <c r="L190" s="271">
        <f t="shared" si="43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34"/>
  <sheetViews>
    <sheetView tabSelected="1" view="pageBreakPreview" zoomScale="20" zoomScaleNormal="30" zoomScaleSheetLayoutView="20" workbookViewId="0">
      <pane xSplit="4" ySplit="6" topLeftCell="E19" activePane="bottomRight" state="frozen"/>
      <selection pane="topRight" activeCell="D1" sqref="D1"/>
      <selection pane="bottomLeft" activeCell="A7" sqref="A7"/>
      <selection pane="bottomRight" activeCell="E33" sqref="E33"/>
    </sheetView>
  </sheetViews>
  <sheetFormatPr defaultColWidth="9.109375" defaultRowHeight="63.6" x14ac:dyDescent="0.75"/>
  <cols>
    <col min="1" max="1" width="18.6640625" style="7" customWidth="1"/>
    <col min="2" max="2" width="103.88671875" style="8" customWidth="1"/>
    <col min="3" max="3" width="67.5546875" style="8" customWidth="1"/>
    <col min="4" max="4" width="7.6640625" style="9" hidden="1" customWidth="1"/>
    <col min="5" max="5" width="60.6640625" style="10" customWidth="1"/>
    <col min="6" max="6" width="93.6640625" style="2" customWidth="1"/>
    <col min="7" max="7" width="83.5546875" style="322" customWidth="1"/>
    <col min="8" max="8" width="9.6640625" style="329" customWidth="1"/>
    <col min="9" max="9" width="9.109375" style="329"/>
    <col min="10" max="10" width="84.33203125" style="329" customWidth="1"/>
    <col min="11" max="11" width="111" style="330" customWidth="1"/>
    <col min="12" max="12" width="138.5546875" style="2" customWidth="1"/>
    <col min="13" max="14" width="9.109375" style="2"/>
    <col min="15" max="15" width="139.33203125" style="2" customWidth="1"/>
    <col min="16" max="16384" width="9.109375" style="2"/>
  </cols>
  <sheetData>
    <row r="1" spans="1:21" ht="16.5" customHeight="1" x14ac:dyDescent="0.75">
      <c r="H1" s="328"/>
      <c r="I1" s="328"/>
    </row>
    <row r="2" spans="1:21" ht="74.25" customHeight="1" x14ac:dyDescent="1.05">
      <c r="A2" s="439" t="s">
        <v>79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327"/>
      <c r="N2" s="327"/>
      <c r="O2" s="327"/>
    </row>
    <row r="3" spans="1:21" ht="54" customHeight="1" thickBot="1" x14ac:dyDescent="1.1000000000000001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27"/>
      <c r="N3" s="327"/>
      <c r="O3" s="327"/>
    </row>
    <row r="4" spans="1:21" s="142" customFormat="1" ht="87" customHeight="1" x14ac:dyDescent="1">
      <c r="A4" s="427" t="s">
        <v>1</v>
      </c>
      <c r="B4" s="382" t="s">
        <v>78</v>
      </c>
      <c r="C4" s="442"/>
      <c r="D4" s="443"/>
      <c r="E4" s="447" t="s">
        <v>4</v>
      </c>
      <c r="F4" s="449" t="s">
        <v>99</v>
      </c>
      <c r="G4" s="450"/>
      <c r="H4" s="450"/>
      <c r="I4" s="450"/>
      <c r="J4" s="450"/>
      <c r="K4" s="451"/>
      <c r="L4" s="412" t="s">
        <v>6</v>
      </c>
      <c r="M4" s="141"/>
      <c r="N4" s="141"/>
      <c r="O4" s="141"/>
      <c r="P4" s="141"/>
      <c r="Q4" s="141"/>
      <c r="R4" s="141"/>
      <c r="S4" s="141"/>
      <c r="T4" s="141"/>
      <c r="U4" s="141"/>
    </row>
    <row r="5" spans="1:21" s="142" customFormat="1" ht="325.2" customHeight="1" x14ac:dyDescent="1">
      <c r="A5" s="441"/>
      <c r="B5" s="444"/>
      <c r="C5" s="445"/>
      <c r="D5" s="446"/>
      <c r="E5" s="448"/>
      <c r="F5" s="353" t="s">
        <v>89</v>
      </c>
      <c r="G5" s="334" t="s">
        <v>9</v>
      </c>
      <c r="H5" s="453" t="s">
        <v>90</v>
      </c>
      <c r="I5" s="453"/>
      <c r="J5" s="453"/>
      <c r="K5" s="335" t="s">
        <v>91</v>
      </c>
      <c r="L5" s="452"/>
      <c r="M5" s="141"/>
      <c r="N5" s="141"/>
      <c r="O5" s="141"/>
      <c r="P5" s="141"/>
      <c r="Q5" s="141"/>
      <c r="R5" s="141"/>
      <c r="S5" s="141"/>
      <c r="T5" s="141"/>
      <c r="U5" s="141"/>
    </row>
    <row r="6" spans="1:21" s="320" customFormat="1" ht="58.2" customHeight="1" thickBot="1" x14ac:dyDescent="1.05">
      <c r="A6" s="348">
        <v>1</v>
      </c>
      <c r="B6" s="421">
        <v>2</v>
      </c>
      <c r="C6" s="422"/>
      <c r="D6" s="423"/>
      <c r="E6" s="349">
        <v>3</v>
      </c>
      <c r="F6" s="350">
        <v>4</v>
      </c>
      <c r="G6" s="350">
        <v>5</v>
      </c>
      <c r="H6" s="424">
        <v>6</v>
      </c>
      <c r="I6" s="425"/>
      <c r="J6" s="426"/>
      <c r="K6" s="351">
        <v>7</v>
      </c>
      <c r="L6" s="352">
        <v>8</v>
      </c>
      <c r="M6" s="319"/>
      <c r="N6" s="319"/>
      <c r="O6" s="319"/>
      <c r="P6" s="319"/>
      <c r="Q6" s="319"/>
      <c r="R6" s="319"/>
      <c r="S6" s="319"/>
      <c r="T6" s="319"/>
      <c r="U6" s="319"/>
    </row>
    <row r="7" spans="1:21" s="150" customFormat="1" ht="73.2" customHeight="1" x14ac:dyDescent="0.3">
      <c r="A7" s="427"/>
      <c r="B7" s="430" t="s">
        <v>81</v>
      </c>
      <c r="C7" s="383"/>
      <c r="D7" s="384"/>
      <c r="E7" s="338" t="s">
        <v>17</v>
      </c>
      <c r="F7" s="339">
        <f t="shared" ref="F7:G11" si="0">F12+F17+F22+F27+F32+F37+F42</f>
        <v>53564.62</v>
      </c>
      <c r="G7" s="339">
        <f t="shared" si="0"/>
        <v>29355.54</v>
      </c>
      <c r="H7" s="397">
        <f>G7/(F7-F11)*100</f>
        <v>54.80397321963639</v>
      </c>
      <c r="I7" s="398"/>
      <c r="J7" s="399"/>
      <c r="K7" s="341">
        <f>G7-(F7-F11)</f>
        <v>-24209.08</v>
      </c>
      <c r="L7" s="409" t="s">
        <v>88</v>
      </c>
      <c r="M7" s="149"/>
      <c r="N7" s="149"/>
      <c r="O7" s="149"/>
      <c r="P7" s="149"/>
      <c r="Q7" s="149"/>
      <c r="R7" s="149"/>
      <c r="S7" s="149"/>
      <c r="T7" s="149"/>
      <c r="U7" s="149"/>
    </row>
    <row r="8" spans="1:21" s="150" customFormat="1" ht="64.8" customHeight="1" x14ac:dyDescent="0.3">
      <c r="A8" s="428"/>
      <c r="B8" s="431"/>
      <c r="C8" s="386"/>
      <c r="D8" s="387"/>
      <c r="E8" s="333" t="s">
        <v>18</v>
      </c>
      <c r="F8" s="336">
        <f t="shared" si="0"/>
        <v>9.49</v>
      </c>
      <c r="G8" s="336">
        <f t="shared" si="0"/>
        <v>9.49</v>
      </c>
      <c r="H8" s="433">
        <f t="shared" ref="H8:H11" si="1">G8/F8*100</f>
        <v>100</v>
      </c>
      <c r="I8" s="434"/>
      <c r="J8" s="435"/>
      <c r="K8" s="337">
        <f t="shared" ref="K8:K46" si="2">G8-F8</f>
        <v>0</v>
      </c>
      <c r="L8" s="410"/>
      <c r="M8" s="149"/>
      <c r="N8" s="149"/>
      <c r="O8" s="149"/>
      <c r="P8" s="149"/>
      <c r="Q8" s="149"/>
      <c r="R8" s="149"/>
      <c r="S8" s="149"/>
      <c r="T8" s="149"/>
      <c r="U8" s="149"/>
    </row>
    <row r="9" spans="1:21" s="150" customFormat="1" ht="67.8" customHeight="1" x14ac:dyDescent="0.3">
      <c r="A9" s="428"/>
      <c r="B9" s="431"/>
      <c r="C9" s="386"/>
      <c r="D9" s="387"/>
      <c r="E9" s="333" t="s">
        <v>19</v>
      </c>
      <c r="F9" s="336">
        <f t="shared" si="0"/>
        <v>111.22999999999999</v>
      </c>
      <c r="G9" s="336">
        <f t="shared" si="0"/>
        <v>104.35</v>
      </c>
      <c r="H9" s="433">
        <f t="shared" si="1"/>
        <v>93.814618358356554</v>
      </c>
      <c r="I9" s="434"/>
      <c r="J9" s="435"/>
      <c r="K9" s="337">
        <f t="shared" si="2"/>
        <v>-6.8799999999999955</v>
      </c>
      <c r="L9" s="410"/>
      <c r="M9" s="149"/>
      <c r="N9" s="149"/>
      <c r="O9" s="149"/>
      <c r="P9" s="149"/>
      <c r="Q9" s="149"/>
      <c r="R9" s="149"/>
      <c r="S9" s="149"/>
      <c r="T9" s="149"/>
      <c r="U9" s="149"/>
    </row>
    <row r="10" spans="1:21" s="150" customFormat="1" ht="61.8" customHeight="1" x14ac:dyDescent="0.3">
      <c r="A10" s="428"/>
      <c r="B10" s="431"/>
      <c r="C10" s="386"/>
      <c r="D10" s="387"/>
      <c r="E10" s="333" t="s">
        <v>20</v>
      </c>
      <c r="F10" s="336">
        <f t="shared" si="0"/>
        <v>53443.9</v>
      </c>
      <c r="G10" s="336">
        <f t="shared" si="0"/>
        <v>29241.7</v>
      </c>
      <c r="H10" s="433">
        <f t="shared" si="1"/>
        <v>54.714756969457689</v>
      </c>
      <c r="I10" s="434"/>
      <c r="J10" s="435"/>
      <c r="K10" s="337">
        <f t="shared" si="2"/>
        <v>-24202.2</v>
      </c>
      <c r="L10" s="410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1" s="150" customFormat="1" ht="60.6" customHeight="1" thickBot="1" x14ac:dyDescent="0.35">
      <c r="A11" s="429"/>
      <c r="B11" s="432"/>
      <c r="C11" s="389"/>
      <c r="D11" s="390"/>
      <c r="E11" s="342" t="s">
        <v>23</v>
      </c>
      <c r="F11" s="346">
        <f t="shared" si="0"/>
        <v>0</v>
      </c>
      <c r="G11" s="346">
        <f t="shared" si="0"/>
        <v>0</v>
      </c>
      <c r="H11" s="436" t="e">
        <f t="shared" si="1"/>
        <v>#DIV/0!</v>
      </c>
      <c r="I11" s="437"/>
      <c r="J11" s="438"/>
      <c r="K11" s="347">
        <f t="shared" si="2"/>
        <v>0</v>
      </c>
      <c r="L11" s="411"/>
      <c r="M11" s="149"/>
      <c r="N11" s="149"/>
      <c r="O11" s="149"/>
      <c r="P11" s="149"/>
      <c r="Q11" s="149"/>
      <c r="R11" s="149"/>
      <c r="S11" s="149"/>
      <c r="T11" s="149"/>
      <c r="U11" s="149"/>
    </row>
    <row r="12" spans="1:21" s="8" customFormat="1" ht="66.599999999999994" customHeight="1" x14ac:dyDescent="0.3">
      <c r="A12" s="394">
        <v>1</v>
      </c>
      <c r="B12" s="382" t="s">
        <v>92</v>
      </c>
      <c r="C12" s="383"/>
      <c r="D12" s="384"/>
      <c r="E12" s="338" t="s">
        <v>17</v>
      </c>
      <c r="F12" s="339">
        <f>F16+F15+F14+F13</f>
        <v>3299.62</v>
      </c>
      <c r="G12" s="340">
        <f>G13+G14+G15+G16</f>
        <v>2144.9299999999998</v>
      </c>
      <c r="H12" s="397">
        <f>G12/F12*100</f>
        <v>65.005364254065611</v>
      </c>
      <c r="I12" s="398"/>
      <c r="J12" s="399"/>
      <c r="K12" s="341">
        <f>G12-(F12-F16)</f>
        <v>-1154.69</v>
      </c>
      <c r="L12" s="391" t="s">
        <v>84</v>
      </c>
    </row>
    <row r="13" spans="1:21" s="8" customFormat="1" ht="70.8" customHeight="1" x14ac:dyDescent="0.3">
      <c r="A13" s="395"/>
      <c r="B13" s="385"/>
      <c r="C13" s="386"/>
      <c r="D13" s="387"/>
      <c r="E13" s="333" t="s">
        <v>18</v>
      </c>
      <c r="F13" s="324">
        <v>0</v>
      </c>
      <c r="G13" s="323">
        <v>0</v>
      </c>
      <c r="H13" s="403" t="e">
        <f>G13/F13*100</f>
        <v>#DIV/0!</v>
      </c>
      <c r="I13" s="404"/>
      <c r="J13" s="405"/>
      <c r="K13" s="332">
        <f t="shared" si="2"/>
        <v>0</v>
      </c>
      <c r="L13" s="392"/>
    </row>
    <row r="14" spans="1:21" s="8" customFormat="1" ht="72" customHeight="1" x14ac:dyDescent="0.3">
      <c r="A14" s="395"/>
      <c r="B14" s="385"/>
      <c r="C14" s="386"/>
      <c r="D14" s="387"/>
      <c r="E14" s="333" t="s">
        <v>19</v>
      </c>
      <c r="F14" s="324">
        <v>0</v>
      </c>
      <c r="G14" s="323">
        <v>0</v>
      </c>
      <c r="H14" s="403" t="e">
        <f t="shared" ref="H14:H16" si="3">G14/F14*100</f>
        <v>#DIV/0!</v>
      </c>
      <c r="I14" s="404"/>
      <c r="J14" s="405"/>
      <c r="K14" s="332">
        <f t="shared" si="2"/>
        <v>0</v>
      </c>
      <c r="L14" s="392"/>
    </row>
    <row r="15" spans="1:21" s="8" customFormat="1" ht="69" customHeight="1" x14ac:dyDescent="0.3">
      <c r="A15" s="395"/>
      <c r="B15" s="385"/>
      <c r="C15" s="386"/>
      <c r="D15" s="387"/>
      <c r="E15" s="333" t="s">
        <v>20</v>
      </c>
      <c r="F15" s="323">
        <v>3299.62</v>
      </c>
      <c r="G15" s="323">
        <v>2144.9299999999998</v>
      </c>
      <c r="H15" s="403">
        <f t="shared" si="3"/>
        <v>65.005364254065611</v>
      </c>
      <c r="I15" s="404"/>
      <c r="J15" s="405"/>
      <c r="K15" s="332">
        <f t="shared" si="2"/>
        <v>-1154.69</v>
      </c>
      <c r="L15" s="392"/>
    </row>
    <row r="16" spans="1:21" s="8" customFormat="1" ht="73.2" customHeight="1" thickBot="1" x14ac:dyDescent="0.35">
      <c r="A16" s="396"/>
      <c r="B16" s="388"/>
      <c r="C16" s="389"/>
      <c r="D16" s="390"/>
      <c r="E16" s="342" t="s">
        <v>23</v>
      </c>
      <c r="F16" s="343">
        <v>0</v>
      </c>
      <c r="G16" s="344">
        <v>0</v>
      </c>
      <c r="H16" s="406" t="e">
        <f t="shared" si="3"/>
        <v>#DIV/0!</v>
      </c>
      <c r="I16" s="407"/>
      <c r="J16" s="408"/>
      <c r="K16" s="345">
        <f t="shared" si="2"/>
        <v>0</v>
      </c>
      <c r="L16" s="393"/>
    </row>
    <row r="17" spans="1:12" s="8" customFormat="1" ht="67.2" customHeight="1" x14ac:dyDescent="0.3">
      <c r="A17" s="394">
        <v>2</v>
      </c>
      <c r="B17" s="382" t="s">
        <v>93</v>
      </c>
      <c r="C17" s="383"/>
      <c r="D17" s="384"/>
      <c r="E17" s="338" t="s">
        <v>17</v>
      </c>
      <c r="F17" s="339">
        <f>F18+F19+F20+F21</f>
        <v>18.260000000000002</v>
      </c>
      <c r="G17" s="340">
        <f>G18+G19+G20+G21</f>
        <v>0</v>
      </c>
      <c r="H17" s="397">
        <f>G17/F17*100</f>
        <v>0</v>
      </c>
      <c r="I17" s="398"/>
      <c r="J17" s="399"/>
      <c r="K17" s="341">
        <f>G17-(F17-F21)</f>
        <v>-18.260000000000002</v>
      </c>
      <c r="L17" s="409" t="s">
        <v>87</v>
      </c>
    </row>
    <row r="18" spans="1:12" s="8" customFormat="1" ht="70.2" customHeight="1" x14ac:dyDescent="0.3">
      <c r="A18" s="395"/>
      <c r="B18" s="385"/>
      <c r="C18" s="386"/>
      <c r="D18" s="387"/>
      <c r="E18" s="333" t="s">
        <v>18</v>
      </c>
      <c r="F18" s="324">
        <v>0</v>
      </c>
      <c r="G18" s="323">
        <v>0</v>
      </c>
      <c r="H18" s="403" t="e">
        <f t="shared" ref="H18:H21" si="4">G18/F18*100</f>
        <v>#DIV/0!</v>
      </c>
      <c r="I18" s="404"/>
      <c r="J18" s="405"/>
      <c r="K18" s="332">
        <f t="shared" si="2"/>
        <v>0</v>
      </c>
      <c r="L18" s="410"/>
    </row>
    <row r="19" spans="1:12" s="8" customFormat="1" ht="67.8" customHeight="1" x14ac:dyDescent="0.3">
      <c r="A19" s="395"/>
      <c r="B19" s="385"/>
      <c r="C19" s="386"/>
      <c r="D19" s="387"/>
      <c r="E19" s="333" t="s">
        <v>19</v>
      </c>
      <c r="F19" s="325">
        <v>6.88</v>
      </c>
      <c r="G19" s="323">
        <v>0</v>
      </c>
      <c r="H19" s="403">
        <f t="shared" si="4"/>
        <v>0</v>
      </c>
      <c r="I19" s="404"/>
      <c r="J19" s="405"/>
      <c r="K19" s="332">
        <f t="shared" si="2"/>
        <v>-6.88</v>
      </c>
      <c r="L19" s="410"/>
    </row>
    <row r="20" spans="1:12" s="8" customFormat="1" ht="66" customHeight="1" x14ac:dyDescent="0.3">
      <c r="A20" s="395"/>
      <c r="B20" s="385"/>
      <c r="C20" s="386"/>
      <c r="D20" s="387"/>
      <c r="E20" s="333" t="s">
        <v>20</v>
      </c>
      <c r="F20" s="323">
        <v>11.38</v>
      </c>
      <c r="G20" s="323">
        <v>0</v>
      </c>
      <c r="H20" s="403">
        <f t="shared" si="4"/>
        <v>0</v>
      </c>
      <c r="I20" s="404"/>
      <c r="J20" s="405"/>
      <c r="K20" s="332">
        <f t="shared" si="2"/>
        <v>-11.38</v>
      </c>
      <c r="L20" s="410"/>
    </row>
    <row r="21" spans="1:12" s="8" customFormat="1" ht="67.2" customHeight="1" thickBot="1" x14ac:dyDescent="0.35">
      <c r="A21" s="396"/>
      <c r="B21" s="388"/>
      <c r="C21" s="389"/>
      <c r="D21" s="390"/>
      <c r="E21" s="342" t="s">
        <v>23</v>
      </c>
      <c r="F21" s="343">
        <v>0</v>
      </c>
      <c r="G21" s="343">
        <v>0</v>
      </c>
      <c r="H21" s="406" t="e">
        <f t="shared" si="4"/>
        <v>#DIV/0!</v>
      </c>
      <c r="I21" s="407"/>
      <c r="J21" s="408"/>
      <c r="K21" s="345">
        <f t="shared" si="2"/>
        <v>0</v>
      </c>
      <c r="L21" s="411"/>
    </row>
    <row r="22" spans="1:12" s="8" customFormat="1" ht="63.6" customHeight="1" x14ac:dyDescent="0.3">
      <c r="A22" s="394">
        <v>3</v>
      </c>
      <c r="B22" s="418" t="s">
        <v>94</v>
      </c>
      <c r="C22" s="383"/>
      <c r="D22" s="384"/>
      <c r="E22" s="338" t="s">
        <v>17</v>
      </c>
      <c r="F22" s="339">
        <f>F23+F24+F25+F26</f>
        <v>1030.42</v>
      </c>
      <c r="G22" s="340">
        <f>G23+G24+G25+G26</f>
        <v>521.14</v>
      </c>
      <c r="H22" s="397">
        <f>G22/F22*100</f>
        <v>50.575493488092228</v>
      </c>
      <c r="I22" s="398"/>
      <c r="J22" s="399"/>
      <c r="K22" s="341">
        <f>G22-(F22-F26)</f>
        <v>-509.28000000000009</v>
      </c>
      <c r="L22" s="400" t="s">
        <v>80</v>
      </c>
    </row>
    <row r="23" spans="1:12" s="8" customFormat="1" ht="61.2" customHeight="1" x14ac:dyDescent="0.3">
      <c r="A23" s="395"/>
      <c r="B23" s="419"/>
      <c r="C23" s="386"/>
      <c r="D23" s="387"/>
      <c r="E23" s="333" t="s">
        <v>18</v>
      </c>
      <c r="F23" s="324">
        <v>0</v>
      </c>
      <c r="G23" s="323">
        <v>0</v>
      </c>
      <c r="H23" s="403" t="e">
        <f t="shared" ref="H23:H26" si="5">G23/F23*100</f>
        <v>#DIV/0!</v>
      </c>
      <c r="I23" s="404"/>
      <c r="J23" s="405"/>
      <c r="K23" s="332">
        <f t="shared" si="2"/>
        <v>0</v>
      </c>
      <c r="L23" s="401"/>
    </row>
    <row r="24" spans="1:12" s="8" customFormat="1" ht="64.8" customHeight="1" x14ac:dyDescent="0.3">
      <c r="A24" s="395"/>
      <c r="B24" s="419"/>
      <c r="C24" s="386"/>
      <c r="D24" s="387"/>
      <c r="E24" s="333" t="s">
        <v>19</v>
      </c>
      <c r="F24" s="324">
        <v>0</v>
      </c>
      <c r="G24" s="323">
        <v>0</v>
      </c>
      <c r="H24" s="403" t="e">
        <f t="shared" si="5"/>
        <v>#DIV/0!</v>
      </c>
      <c r="I24" s="404"/>
      <c r="J24" s="405"/>
      <c r="K24" s="332">
        <f t="shared" si="2"/>
        <v>0</v>
      </c>
      <c r="L24" s="401"/>
    </row>
    <row r="25" spans="1:12" s="8" customFormat="1" ht="63" customHeight="1" x14ac:dyDescent="0.3">
      <c r="A25" s="395"/>
      <c r="B25" s="419"/>
      <c r="C25" s="386"/>
      <c r="D25" s="387"/>
      <c r="E25" s="333" t="s">
        <v>20</v>
      </c>
      <c r="F25" s="321">
        <v>1030.42</v>
      </c>
      <c r="G25" s="323">
        <v>521.14</v>
      </c>
      <c r="H25" s="403">
        <f t="shared" si="5"/>
        <v>50.575493488092228</v>
      </c>
      <c r="I25" s="404"/>
      <c r="J25" s="405"/>
      <c r="K25" s="332">
        <f t="shared" si="2"/>
        <v>-509.28000000000009</v>
      </c>
      <c r="L25" s="401"/>
    </row>
    <row r="26" spans="1:12" s="8" customFormat="1" ht="60.6" customHeight="1" thickBot="1" x14ac:dyDescent="0.35">
      <c r="A26" s="396"/>
      <c r="B26" s="420"/>
      <c r="C26" s="389"/>
      <c r="D26" s="390"/>
      <c r="E26" s="342" t="s">
        <v>23</v>
      </c>
      <c r="F26" s="343">
        <v>0</v>
      </c>
      <c r="G26" s="344">
        <v>0</v>
      </c>
      <c r="H26" s="406" t="e">
        <f t="shared" si="5"/>
        <v>#DIV/0!</v>
      </c>
      <c r="I26" s="407"/>
      <c r="J26" s="408"/>
      <c r="K26" s="345">
        <f t="shared" si="2"/>
        <v>0</v>
      </c>
      <c r="L26" s="402"/>
    </row>
    <row r="27" spans="1:12" s="8" customFormat="1" ht="72.599999999999994" customHeight="1" x14ac:dyDescent="0.3">
      <c r="A27" s="394">
        <v>4</v>
      </c>
      <c r="B27" s="415" t="s">
        <v>95</v>
      </c>
      <c r="C27" s="383"/>
      <c r="D27" s="384"/>
      <c r="E27" s="338" t="s">
        <v>17</v>
      </c>
      <c r="F27" s="339">
        <f>F28+F29+F30+F31</f>
        <v>1616.53</v>
      </c>
      <c r="G27" s="340">
        <f>G28+G29+G30+G31</f>
        <v>495.78</v>
      </c>
      <c r="H27" s="397">
        <f>G27/F27*100</f>
        <v>30.669396794368183</v>
      </c>
      <c r="I27" s="398"/>
      <c r="J27" s="399"/>
      <c r="K27" s="341">
        <f>G27-(F27-F31)</f>
        <v>-1120.75</v>
      </c>
      <c r="L27" s="391" t="s">
        <v>85</v>
      </c>
    </row>
    <row r="28" spans="1:12" s="8" customFormat="1" ht="70.2" customHeight="1" x14ac:dyDescent="0.3">
      <c r="A28" s="395"/>
      <c r="B28" s="416"/>
      <c r="C28" s="386"/>
      <c r="D28" s="387"/>
      <c r="E28" s="333" t="s">
        <v>18</v>
      </c>
      <c r="F28" s="324">
        <v>0</v>
      </c>
      <c r="G28" s="323">
        <v>0</v>
      </c>
      <c r="H28" s="403" t="e">
        <f t="shared" ref="H28:H31" si="6">G28/F28*100</f>
        <v>#DIV/0!</v>
      </c>
      <c r="I28" s="404"/>
      <c r="J28" s="405"/>
      <c r="K28" s="332">
        <f t="shared" si="2"/>
        <v>0</v>
      </c>
      <c r="L28" s="392"/>
    </row>
    <row r="29" spans="1:12" s="8" customFormat="1" ht="79.2" customHeight="1" x14ac:dyDescent="0.3">
      <c r="A29" s="395"/>
      <c r="B29" s="416"/>
      <c r="C29" s="386"/>
      <c r="D29" s="387"/>
      <c r="E29" s="333" t="s">
        <v>19</v>
      </c>
      <c r="F29" s="321">
        <v>0</v>
      </c>
      <c r="G29" s="323">
        <v>0</v>
      </c>
      <c r="H29" s="403" t="e">
        <f t="shared" si="6"/>
        <v>#DIV/0!</v>
      </c>
      <c r="I29" s="404"/>
      <c r="J29" s="405"/>
      <c r="K29" s="332">
        <f t="shared" si="2"/>
        <v>0</v>
      </c>
      <c r="L29" s="392"/>
    </row>
    <row r="30" spans="1:12" s="8" customFormat="1" ht="64.2" customHeight="1" x14ac:dyDescent="0.3">
      <c r="A30" s="395"/>
      <c r="B30" s="416"/>
      <c r="C30" s="386"/>
      <c r="D30" s="387"/>
      <c r="E30" s="333" t="s">
        <v>20</v>
      </c>
      <c r="F30" s="321">
        <v>1616.53</v>
      </c>
      <c r="G30" s="323">
        <v>495.78</v>
      </c>
      <c r="H30" s="403">
        <f t="shared" si="6"/>
        <v>30.669396794368183</v>
      </c>
      <c r="I30" s="404"/>
      <c r="J30" s="405"/>
      <c r="K30" s="332">
        <f t="shared" si="2"/>
        <v>-1120.75</v>
      </c>
      <c r="L30" s="392"/>
    </row>
    <row r="31" spans="1:12" s="8" customFormat="1" ht="61.8" customHeight="1" thickBot="1" x14ac:dyDescent="0.35">
      <c r="A31" s="396"/>
      <c r="B31" s="417"/>
      <c r="C31" s="389"/>
      <c r="D31" s="390"/>
      <c r="E31" s="342" t="s">
        <v>23</v>
      </c>
      <c r="F31" s="343">
        <v>0</v>
      </c>
      <c r="G31" s="344">
        <v>0</v>
      </c>
      <c r="H31" s="406" t="e">
        <f t="shared" si="6"/>
        <v>#DIV/0!</v>
      </c>
      <c r="I31" s="407"/>
      <c r="J31" s="408"/>
      <c r="K31" s="345">
        <f t="shared" si="2"/>
        <v>0</v>
      </c>
      <c r="L31" s="393"/>
    </row>
    <row r="32" spans="1:12" s="8" customFormat="1" ht="69.599999999999994" customHeight="1" x14ac:dyDescent="0.3">
      <c r="A32" s="394">
        <v>5</v>
      </c>
      <c r="B32" s="382" t="s">
        <v>96</v>
      </c>
      <c r="C32" s="383"/>
      <c r="D32" s="384"/>
      <c r="E32" s="338" t="s">
        <v>17</v>
      </c>
      <c r="F32" s="339">
        <f>F33+F34+F35+F36</f>
        <v>44034.25</v>
      </c>
      <c r="G32" s="340">
        <f>G33+G34+G35+G36</f>
        <v>24237.4</v>
      </c>
      <c r="H32" s="397">
        <f>G32/F32*100</f>
        <v>55.042154686408871</v>
      </c>
      <c r="I32" s="398"/>
      <c r="J32" s="399"/>
      <c r="K32" s="341">
        <f>G32-(F32-F36)</f>
        <v>-19796.849999999999</v>
      </c>
      <c r="L32" s="412" t="s">
        <v>82</v>
      </c>
    </row>
    <row r="33" spans="1:12" s="8" customFormat="1" ht="67.2" customHeight="1" x14ac:dyDescent="0.3">
      <c r="A33" s="395"/>
      <c r="B33" s="385"/>
      <c r="C33" s="386"/>
      <c r="D33" s="387"/>
      <c r="E33" s="333" t="s">
        <v>18</v>
      </c>
      <c r="F33" s="325">
        <v>9.49</v>
      </c>
      <c r="G33" s="323">
        <v>9.49</v>
      </c>
      <c r="H33" s="403">
        <f t="shared" ref="H33:H36" si="7">G33/F33*100</f>
        <v>100</v>
      </c>
      <c r="I33" s="404"/>
      <c r="J33" s="405"/>
      <c r="K33" s="332">
        <f t="shared" si="2"/>
        <v>0</v>
      </c>
      <c r="L33" s="413"/>
    </row>
    <row r="34" spans="1:12" s="8" customFormat="1" ht="67.2" customHeight="1" x14ac:dyDescent="0.3">
      <c r="A34" s="395"/>
      <c r="B34" s="385"/>
      <c r="C34" s="386"/>
      <c r="D34" s="387"/>
      <c r="E34" s="333" t="s">
        <v>19</v>
      </c>
      <c r="F34" s="325">
        <v>104.35</v>
      </c>
      <c r="G34" s="323">
        <v>104.35</v>
      </c>
      <c r="H34" s="403">
        <f t="shared" si="7"/>
        <v>100</v>
      </c>
      <c r="I34" s="404"/>
      <c r="J34" s="405"/>
      <c r="K34" s="332">
        <f t="shared" si="2"/>
        <v>0</v>
      </c>
      <c r="L34" s="413"/>
    </row>
    <row r="35" spans="1:12" s="8" customFormat="1" ht="61.2" customHeight="1" x14ac:dyDescent="0.3">
      <c r="A35" s="395"/>
      <c r="B35" s="385"/>
      <c r="C35" s="386"/>
      <c r="D35" s="387"/>
      <c r="E35" s="333" t="s">
        <v>20</v>
      </c>
      <c r="F35" s="326">
        <v>43920.41</v>
      </c>
      <c r="G35" s="323">
        <v>24123.56</v>
      </c>
      <c r="H35" s="403">
        <f t="shared" si="7"/>
        <v>54.925625694295654</v>
      </c>
      <c r="I35" s="404"/>
      <c r="J35" s="405"/>
      <c r="K35" s="332">
        <f t="shared" si="2"/>
        <v>-19796.850000000002</v>
      </c>
      <c r="L35" s="413"/>
    </row>
    <row r="36" spans="1:12" s="8" customFormat="1" ht="64.8" customHeight="1" thickBot="1" x14ac:dyDescent="0.35">
      <c r="A36" s="396"/>
      <c r="B36" s="388"/>
      <c r="C36" s="389"/>
      <c r="D36" s="390"/>
      <c r="E36" s="342" t="s">
        <v>23</v>
      </c>
      <c r="F36" s="343">
        <v>0</v>
      </c>
      <c r="G36" s="344">
        <v>0</v>
      </c>
      <c r="H36" s="406" t="e">
        <f t="shared" si="7"/>
        <v>#DIV/0!</v>
      </c>
      <c r="I36" s="407"/>
      <c r="J36" s="408"/>
      <c r="K36" s="345">
        <f t="shared" si="2"/>
        <v>0</v>
      </c>
      <c r="L36" s="414"/>
    </row>
    <row r="37" spans="1:12" s="8" customFormat="1" ht="67.8" customHeight="1" x14ac:dyDescent="0.3">
      <c r="A37" s="394">
        <v>6</v>
      </c>
      <c r="B37" s="382" t="s">
        <v>97</v>
      </c>
      <c r="C37" s="383"/>
      <c r="D37" s="384"/>
      <c r="E37" s="338" t="s">
        <v>17</v>
      </c>
      <c r="F37" s="339">
        <f>F38+F39+F40+F41</f>
        <v>3534.96</v>
      </c>
      <c r="G37" s="340">
        <f>G38+G39+G40+G41</f>
        <v>1945.82</v>
      </c>
      <c r="H37" s="397">
        <f>G37/F37*100</f>
        <v>55.045035870278589</v>
      </c>
      <c r="I37" s="398"/>
      <c r="J37" s="399"/>
      <c r="K37" s="341">
        <f>G37-(F37-F41)</f>
        <v>-1589.14</v>
      </c>
      <c r="L37" s="409" t="s">
        <v>83</v>
      </c>
    </row>
    <row r="38" spans="1:12" s="8" customFormat="1" ht="61.8" customHeight="1" x14ac:dyDescent="0.3">
      <c r="A38" s="395"/>
      <c r="B38" s="385"/>
      <c r="C38" s="386"/>
      <c r="D38" s="387"/>
      <c r="E38" s="333" t="s">
        <v>18</v>
      </c>
      <c r="F38" s="324">
        <v>0</v>
      </c>
      <c r="G38" s="323">
        <v>0</v>
      </c>
      <c r="H38" s="403" t="e">
        <f t="shared" ref="H38:H40" si="8">G38/F38*100</f>
        <v>#DIV/0!</v>
      </c>
      <c r="I38" s="404"/>
      <c r="J38" s="405"/>
      <c r="K38" s="332">
        <f t="shared" si="2"/>
        <v>0</v>
      </c>
      <c r="L38" s="410"/>
    </row>
    <row r="39" spans="1:12" s="8" customFormat="1" ht="64.8" customHeight="1" x14ac:dyDescent="0.3">
      <c r="A39" s="395"/>
      <c r="B39" s="385"/>
      <c r="C39" s="386"/>
      <c r="D39" s="387"/>
      <c r="E39" s="333" t="s">
        <v>19</v>
      </c>
      <c r="F39" s="324">
        <v>0</v>
      </c>
      <c r="G39" s="324">
        <v>0</v>
      </c>
      <c r="H39" s="403" t="e">
        <f t="shared" si="8"/>
        <v>#DIV/0!</v>
      </c>
      <c r="I39" s="404"/>
      <c r="J39" s="405"/>
      <c r="K39" s="332">
        <f t="shared" si="2"/>
        <v>0</v>
      </c>
      <c r="L39" s="410"/>
    </row>
    <row r="40" spans="1:12" s="8" customFormat="1" ht="61.8" customHeight="1" x14ac:dyDescent="0.3">
      <c r="A40" s="395"/>
      <c r="B40" s="385"/>
      <c r="C40" s="386"/>
      <c r="D40" s="387"/>
      <c r="E40" s="333" t="s">
        <v>20</v>
      </c>
      <c r="F40" s="326">
        <v>3534.96</v>
      </c>
      <c r="G40" s="323">
        <v>1945.82</v>
      </c>
      <c r="H40" s="403">
        <f t="shared" si="8"/>
        <v>55.045035870278589</v>
      </c>
      <c r="I40" s="404"/>
      <c r="J40" s="405"/>
      <c r="K40" s="332">
        <f t="shared" si="2"/>
        <v>-1589.14</v>
      </c>
      <c r="L40" s="410"/>
    </row>
    <row r="41" spans="1:12" s="8" customFormat="1" ht="61.8" customHeight="1" thickBot="1" x14ac:dyDescent="0.35">
      <c r="A41" s="396"/>
      <c r="B41" s="388"/>
      <c r="C41" s="389"/>
      <c r="D41" s="390"/>
      <c r="E41" s="342" t="s">
        <v>23</v>
      </c>
      <c r="F41" s="343">
        <v>0</v>
      </c>
      <c r="G41" s="344">
        <v>0</v>
      </c>
      <c r="H41" s="406" t="e">
        <f>G41/F41*100</f>
        <v>#DIV/0!</v>
      </c>
      <c r="I41" s="407"/>
      <c r="J41" s="408"/>
      <c r="K41" s="345">
        <f t="shared" si="2"/>
        <v>0</v>
      </c>
      <c r="L41" s="411"/>
    </row>
    <row r="42" spans="1:12" ht="69" customHeight="1" x14ac:dyDescent="0.3">
      <c r="A42" s="394">
        <v>7</v>
      </c>
      <c r="B42" s="382" t="s">
        <v>98</v>
      </c>
      <c r="C42" s="383"/>
      <c r="D42" s="384"/>
      <c r="E42" s="338" t="s">
        <v>17</v>
      </c>
      <c r="F42" s="339">
        <f>F43+F44+F45+F46</f>
        <v>30.58</v>
      </c>
      <c r="G42" s="340">
        <f>G43+G44+G45+G46</f>
        <v>10.47</v>
      </c>
      <c r="H42" s="397">
        <f>G42/F42*100</f>
        <v>34.238064094179208</v>
      </c>
      <c r="I42" s="398"/>
      <c r="J42" s="399"/>
      <c r="K42" s="341">
        <f>G42-(F42-F46)</f>
        <v>-20.11</v>
      </c>
      <c r="L42" s="400" t="s">
        <v>86</v>
      </c>
    </row>
    <row r="43" spans="1:12" ht="64.2" customHeight="1" x14ac:dyDescent="0.3">
      <c r="A43" s="395"/>
      <c r="B43" s="385"/>
      <c r="C43" s="386"/>
      <c r="D43" s="387"/>
      <c r="E43" s="333" t="s">
        <v>18</v>
      </c>
      <c r="F43" s="324">
        <v>0</v>
      </c>
      <c r="G43" s="323">
        <v>0</v>
      </c>
      <c r="H43" s="403" t="e">
        <f t="shared" ref="H43:H46" si="9">G43/F43*100</f>
        <v>#DIV/0!</v>
      </c>
      <c r="I43" s="404"/>
      <c r="J43" s="405"/>
      <c r="K43" s="332">
        <f t="shared" si="2"/>
        <v>0</v>
      </c>
      <c r="L43" s="401"/>
    </row>
    <row r="44" spans="1:12" s="23" customFormat="1" ht="67.2" customHeight="1" x14ac:dyDescent="0.8">
      <c r="A44" s="395"/>
      <c r="B44" s="385"/>
      <c r="C44" s="386"/>
      <c r="D44" s="387"/>
      <c r="E44" s="333" t="s">
        <v>19</v>
      </c>
      <c r="F44" s="324">
        <v>0</v>
      </c>
      <c r="G44" s="323">
        <v>0</v>
      </c>
      <c r="H44" s="403" t="e">
        <f t="shared" si="9"/>
        <v>#DIV/0!</v>
      </c>
      <c r="I44" s="404"/>
      <c r="J44" s="405"/>
      <c r="K44" s="332">
        <f t="shared" si="2"/>
        <v>0</v>
      </c>
      <c r="L44" s="401"/>
    </row>
    <row r="45" spans="1:12" s="23" customFormat="1" x14ac:dyDescent="0.8">
      <c r="A45" s="395"/>
      <c r="B45" s="385"/>
      <c r="C45" s="386"/>
      <c r="D45" s="387"/>
      <c r="E45" s="333" t="s">
        <v>20</v>
      </c>
      <c r="F45" s="326">
        <v>30.58</v>
      </c>
      <c r="G45" s="323">
        <v>10.47</v>
      </c>
      <c r="H45" s="403">
        <f t="shared" si="9"/>
        <v>34.238064094179208</v>
      </c>
      <c r="I45" s="404"/>
      <c r="J45" s="405"/>
      <c r="K45" s="332">
        <f t="shared" si="2"/>
        <v>-20.11</v>
      </c>
      <c r="L45" s="401"/>
    </row>
    <row r="46" spans="1:12" s="23" customFormat="1" ht="64.2" thickBot="1" x14ac:dyDescent="0.85">
      <c r="A46" s="396"/>
      <c r="B46" s="388"/>
      <c r="C46" s="389"/>
      <c r="D46" s="390"/>
      <c r="E46" s="342" t="s">
        <v>23</v>
      </c>
      <c r="F46" s="343">
        <v>0</v>
      </c>
      <c r="G46" s="344">
        <v>0</v>
      </c>
      <c r="H46" s="406" t="e">
        <f t="shared" si="9"/>
        <v>#DIV/0!</v>
      </c>
      <c r="I46" s="407"/>
      <c r="J46" s="408"/>
      <c r="K46" s="345">
        <f t="shared" si="2"/>
        <v>0</v>
      </c>
      <c r="L46" s="402"/>
    </row>
    <row r="47" spans="1:12" s="23" customFormat="1" x14ac:dyDescent="0.8">
      <c r="A47" s="7"/>
      <c r="B47" s="8"/>
      <c r="C47" s="8"/>
      <c r="D47" s="9"/>
      <c r="E47" s="10"/>
      <c r="F47" s="2"/>
      <c r="G47" s="322"/>
      <c r="H47" s="329"/>
      <c r="I47" s="329"/>
      <c r="J47" s="331"/>
      <c r="K47" s="330"/>
    </row>
    <row r="48" spans="1:12" s="23" customFormat="1" x14ac:dyDescent="0.8">
      <c r="A48" s="7"/>
      <c r="B48" s="8"/>
      <c r="C48" s="8"/>
      <c r="D48" s="9"/>
      <c r="E48" s="10"/>
      <c r="F48" s="2"/>
      <c r="G48" s="322"/>
      <c r="H48" s="329"/>
      <c r="I48" s="329"/>
      <c r="J48" s="331"/>
      <c r="K48" s="330"/>
    </row>
    <row r="49" spans="1:11" s="23" customFormat="1" x14ac:dyDescent="0.8">
      <c r="A49" s="7"/>
      <c r="B49" s="8"/>
      <c r="C49" s="8"/>
      <c r="D49" s="9"/>
      <c r="E49" s="10"/>
      <c r="F49" s="2"/>
      <c r="G49" s="322"/>
      <c r="H49" s="329"/>
      <c r="I49" s="329"/>
      <c r="J49" s="331"/>
      <c r="K49" s="330"/>
    </row>
    <row r="50" spans="1:11" s="23" customFormat="1" x14ac:dyDescent="0.8">
      <c r="A50" s="7"/>
      <c r="B50" s="8"/>
      <c r="C50" s="8"/>
      <c r="D50" s="9"/>
      <c r="E50" s="10"/>
      <c r="F50" s="2"/>
      <c r="G50" s="322"/>
      <c r="H50" s="329"/>
      <c r="I50" s="329"/>
      <c r="J50" s="331"/>
      <c r="K50" s="330"/>
    </row>
    <row r="51" spans="1:11" s="23" customFormat="1" x14ac:dyDescent="0.8">
      <c r="A51" s="7"/>
      <c r="B51" s="8"/>
      <c r="C51" s="8"/>
      <c r="D51" s="9"/>
      <c r="E51" s="10"/>
      <c r="F51" s="2"/>
      <c r="G51" s="322"/>
      <c r="H51" s="329"/>
      <c r="I51" s="329"/>
      <c r="J51" s="331"/>
      <c r="K51" s="330"/>
    </row>
    <row r="52" spans="1:11" s="23" customFormat="1" x14ac:dyDescent="0.8">
      <c r="A52" s="7"/>
      <c r="B52" s="8"/>
      <c r="C52" s="8"/>
      <c r="D52" s="9"/>
      <c r="E52" s="10"/>
      <c r="F52" s="2"/>
      <c r="G52" s="322"/>
      <c r="H52" s="329"/>
      <c r="I52" s="329"/>
      <c r="J52" s="331"/>
      <c r="K52" s="330"/>
    </row>
    <row r="53" spans="1:11" s="23" customFormat="1" x14ac:dyDescent="0.8">
      <c r="A53" s="7"/>
      <c r="B53" s="8"/>
      <c r="C53" s="8"/>
      <c r="D53" s="9"/>
      <c r="E53" s="10"/>
      <c r="F53" s="2"/>
      <c r="G53" s="322"/>
      <c r="H53" s="329"/>
      <c r="I53" s="329"/>
      <c r="J53" s="331"/>
      <c r="K53" s="330"/>
    </row>
    <row r="54" spans="1:11" s="23" customFormat="1" x14ac:dyDescent="0.8">
      <c r="A54" s="7"/>
      <c r="B54" s="8"/>
      <c r="C54" s="8"/>
      <c r="D54" s="9"/>
      <c r="E54" s="10"/>
      <c r="F54" s="2"/>
      <c r="G54" s="322"/>
      <c r="H54" s="329"/>
      <c r="I54" s="329"/>
      <c r="J54" s="331"/>
      <c r="K54" s="330"/>
    </row>
    <row r="55" spans="1:11" s="23" customFormat="1" x14ac:dyDescent="0.8">
      <c r="A55" s="7"/>
      <c r="B55" s="8"/>
      <c r="C55" s="8"/>
      <c r="D55" s="9"/>
      <c r="E55" s="10"/>
      <c r="F55" s="2"/>
      <c r="G55" s="322"/>
      <c r="H55" s="329"/>
      <c r="I55" s="329"/>
      <c r="J55" s="331"/>
      <c r="K55" s="330"/>
    </row>
    <row r="56" spans="1:11" s="23" customFormat="1" x14ac:dyDescent="0.8">
      <c r="A56" s="7"/>
      <c r="B56" s="8"/>
      <c r="C56" s="8"/>
      <c r="D56" s="9"/>
      <c r="E56" s="10"/>
      <c r="F56" s="2"/>
      <c r="G56" s="322"/>
      <c r="H56" s="329"/>
      <c r="I56" s="329"/>
      <c r="J56" s="331"/>
      <c r="K56" s="330"/>
    </row>
    <row r="57" spans="1:11" s="23" customFormat="1" x14ac:dyDescent="0.8">
      <c r="A57" s="7"/>
      <c r="B57" s="8"/>
      <c r="C57" s="8"/>
      <c r="D57" s="9"/>
      <c r="E57" s="10"/>
      <c r="F57" s="2"/>
      <c r="G57" s="322"/>
      <c r="H57" s="329"/>
      <c r="I57" s="329"/>
      <c r="J57" s="331"/>
      <c r="K57" s="330"/>
    </row>
    <row r="58" spans="1:11" s="23" customFormat="1" x14ac:dyDescent="0.8">
      <c r="A58" s="7"/>
      <c r="B58" s="8"/>
      <c r="C58" s="8"/>
      <c r="D58" s="9"/>
      <c r="E58" s="10"/>
      <c r="F58" s="2"/>
      <c r="G58" s="322"/>
      <c r="H58" s="329"/>
      <c r="I58" s="329"/>
      <c r="J58" s="331"/>
      <c r="K58" s="330"/>
    </row>
    <row r="59" spans="1:11" s="23" customFormat="1" x14ac:dyDescent="0.8">
      <c r="A59" s="7"/>
      <c r="B59" s="8"/>
      <c r="C59" s="8"/>
      <c r="D59" s="9"/>
      <c r="E59" s="10"/>
      <c r="F59" s="2"/>
      <c r="G59" s="322"/>
      <c r="H59" s="329"/>
      <c r="I59" s="329"/>
      <c r="J59" s="331"/>
      <c r="K59" s="330"/>
    </row>
    <row r="60" spans="1:11" s="23" customFormat="1" x14ac:dyDescent="0.8">
      <c r="A60" s="7"/>
      <c r="B60" s="8"/>
      <c r="C60" s="8"/>
      <c r="D60" s="9"/>
      <c r="E60" s="10"/>
      <c r="F60" s="2"/>
      <c r="G60" s="322"/>
      <c r="H60" s="329"/>
      <c r="I60" s="329"/>
      <c r="J60" s="331"/>
      <c r="K60" s="330"/>
    </row>
    <row r="61" spans="1:11" s="23" customFormat="1" x14ac:dyDescent="0.8">
      <c r="A61" s="7"/>
      <c r="B61" s="8"/>
      <c r="C61" s="8"/>
      <c r="D61" s="9"/>
      <c r="E61" s="10"/>
      <c r="F61" s="2"/>
      <c r="G61" s="322"/>
      <c r="H61" s="329"/>
      <c r="I61" s="329"/>
      <c r="J61" s="331"/>
      <c r="K61" s="330"/>
    </row>
    <row r="62" spans="1:11" s="23" customFormat="1" x14ac:dyDescent="0.8">
      <c r="A62" s="7"/>
      <c r="B62" s="8"/>
      <c r="C62" s="8"/>
      <c r="D62" s="9"/>
      <c r="E62" s="10"/>
      <c r="F62" s="2"/>
      <c r="G62" s="322"/>
      <c r="H62" s="329"/>
      <c r="I62" s="329"/>
      <c r="J62" s="331"/>
      <c r="K62" s="330"/>
    </row>
    <row r="63" spans="1:11" s="23" customFormat="1" x14ac:dyDescent="0.8">
      <c r="A63" s="7"/>
      <c r="B63" s="8"/>
      <c r="C63" s="8"/>
      <c r="D63" s="9"/>
      <c r="E63" s="10"/>
      <c r="F63" s="2"/>
      <c r="G63" s="322"/>
      <c r="H63" s="329"/>
      <c r="I63" s="329"/>
      <c r="J63" s="331"/>
      <c r="K63" s="330"/>
    </row>
    <row r="64" spans="1:11" s="23" customFormat="1" x14ac:dyDescent="0.8">
      <c r="A64" s="7"/>
      <c r="B64" s="8"/>
      <c r="C64" s="8"/>
      <c r="D64" s="9"/>
      <c r="E64" s="10"/>
      <c r="F64" s="2"/>
      <c r="G64" s="322"/>
      <c r="H64" s="329"/>
      <c r="I64" s="329"/>
      <c r="J64" s="331"/>
      <c r="K64" s="330"/>
    </row>
    <row r="65" spans="1:11" s="23" customFormat="1" x14ac:dyDescent="0.8">
      <c r="A65" s="7"/>
      <c r="B65" s="8"/>
      <c r="C65" s="8"/>
      <c r="D65" s="9"/>
      <c r="E65" s="10"/>
      <c r="F65" s="2"/>
      <c r="G65" s="322"/>
      <c r="H65" s="329"/>
      <c r="I65" s="329"/>
      <c r="J65" s="331"/>
      <c r="K65" s="330"/>
    </row>
    <row r="66" spans="1:11" s="23" customFormat="1" x14ac:dyDescent="0.8">
      <c r="A66" s="7"/>
      <c r="B66" s="8"/>
      <c r="C66" s="8"/>
      <c r="D66" s="9"/>
      <c r="E66" s="10"/>
      <c r="F66" s="2"/>
      <c r="G66" s="322"/>
      <c r="H66" s="329"/>
      <c r="I66" s="329"/>
      <c r="J66" s="331"/>
      <c r="K66" s="330"/>
    </row>
    <row r="67" spans="1:11" s="23" customFormat="1" x14ac:dyDescent="0.8">
      <c r="A67" s="7"/>
      <c r="B67" s="8"/>
      <c r="C67" s="8"/>
      <c r="D67" s="9"/>
      <c r="E67" s="10"/>
      <c r="F67" s="2"/>
      <c r="G67" s="322"/>
      <c r="H67" s="329"/>
      <c r="I67" s="329"/>
      <c r="J67" s="331"/>
      <c r="K67" s="330"/>
    </row>
    <row r="68" spans="1:11" s="23" customFormat="1" x14ac:dyDescent="0.8">
      <c r="A68" s="7"/>
      <c r="B68" s="8"/>
      <c r="C68" s="8"/>
      <c r="D68" s="9"/>
      <c r="E68" s="10"/>
      <c r="F68" s="2"/>
      <c r="G68" s="322"/>
      <c r="H68" s="329"/>
      <c r="I68" s="329"/>
      <c r="J68" s="331"/>
      <c r="K68" s="330"/>
    </row>
    <row r="69" spans="1:11" s="23" customFormat="1" x14ac:dyDescent="0.8">
      <c r="A69" s="7"/>
      <c r="B69" s="8"/>
      <c r="C69" s="8"/>
      <c r="D69" s="9"/>
      <c r="E69" s="10"/>
      <c r="F69" s="2"/>
      <c r="G69" s="322"/>
      <c r="H69" s="329"/>
      <c r="I69" s="329"/>
      <c r="J69" s="331"/>
      <c r="K69" s="330"/>
    </row>
    <row r="70" spans="1:11" s="23" customFormat="1" x14ac:dyDescent="0.8">
      <c r="A70" s="7"/>
      <c r="B70" s="8"/>
      <c r="C70" s="8"/>
      <c r="D70" s="9"/>
      <c r="E70" s="10"/>
      <c r="F70" s="2"/>
      <c r="G70" s="322"/>
      <c r="H70" s="329"/>
      <c r="I70" s="329"/>
      <c r="J70" s="331"/>
      <c r="K70" s="330"/>
    </row>
    <row r="71" spans="1:11" s="23" customFormat="1" x14ac:dyDescent="0.8">
      <c r="A71" s="7"/>
      <c r="B71" s="8"/>
      <c r="C71" s="8"/>
      <c r="D71" s="9"/>
      <c r="E71" s="10"/>
      <c r="F71" s="2"/>
      <c r="G71" s="322"/>
      <c r="H71" s="329"/>
      <c r="I71" s="329"/>
      <c r="J71" s="331"/>
      <c r="K71" s="330"/>
    </row>
    <row r="72" spans="1:11" s="23" customFormat="1" x14ac:dyDescent="0.8">
      <c r="A72" s="7"/>
      <c r="B72" s="8"/>
      <c r="C72" s="8"/>
      <c r="D72" s="9"/>
      <c r="E72" s="10"/>
      <c r="F72" s="2"/>
      <c r="G72" s="322"/>
      <c r="H72" s="329"/>
      <c r="I72" s="329"/>
      <c r="J72" s="331"/>
      <c r="K72" s="330"/>
    </row>
    <row r="73" spans="1:11" s="23" customFormat="1" x14ac:dyDescent="0.8">
      <c r="A73" s="7"/>
      <c r="B73" s="8"/>
      <c r="C73" s="8"/>
      <c r="D73" s="9"/>
      <c r="E73" s="10"/>
      <c r="F73" s="2"/>
      <c r="G73" s="322"/>
      <c r="H73" s="329"/>
      <c r="I73" s="329"/>
      <c r="J73" s="331"/>
      <c r="K73" s="330"/>
    </row>
    <row r="74" spans="1:11" s="23" customFormat="1" x14ac:dyDescent="0.8">
      <c r="A74" s="7"/>
      <c r="B74" s="8"/>
      <c r="C74" s="8"/>
      <c r="D74" s="9"/>
      <c r="E74" s="10"/>
      <c r="F74" s="2"/>
      <c r="G74" s="322"/>
      <c r="H74" s="329"/>
      <c r="I74" s="329"/>
      <c r="J74" s="331"/>
      <c r="K74" s="330"/>
    </row>
    <row r="75" spans="1:11" s="23" customFormat="1" x14ac:dyDescent="0.8">
      <c r="A75" s="7"/>
      <c r="B75" s="8"/>
      <c r="C75" s="8"/>
      <c r="D75" s="9"/>
      <c r="E75" s="10"/>
      <c r="F75" s="2"/>
      <c r="G75" s="322"/>
      <c r="H75" s="329"/>
      <c r="I75" s="329"/>
      <c r="J75" s="331"/>
      <c r="K75" s="330"/>
    </row>
    <row r="76" spans="1:11" s="23" customFormat="1" x14ac:dyDescent="0.8">
      <c r="A76" s="7"/>
      <c r="B76" s="8"/>
      <c r="C76" s="8"/>
      <c r="D76" s="9"/>
      <c r="E76" s="10"/>
      <c r="F76" s="2"/>
      <c r="G76" s="322"/>
      <c r="H76" s="329"/>
      <c r="I76" s="329"/>
      <c r="J76" s="331"/>
      <c r="K76" s="330"/>
    </row>
    <row r="77" spans="1:11" s="23" customFormat="1" x14ac:dyDescent="0.8">
      <c r="A77" s="7"/>
      <c r="B77" s="8"/>
      <c r="C77" s="8"/>
      <c r="D77" s="9"/>
      <c r="E77" s="10"/>
      <c r="F77" s="2"/>
      <c r="G77" s="322"/>
      <c r="H77" s="329"/>
      <c r="I77" s="329"/>
      <c r="J77" s="331"/>
      <c r="K77" s="330"/>
    </row>
    <row r="78" spans="1:11" s="23" customFormat="1" x14ac:dyDescent="0.8">
      <c r="A78" s="7"/>
      <c r="B78" s="8"/>
      <c r="C78" s="8"/>
      <c r="D78" s="9"/>
      <c r="E78" s="10"/>
      <c r="F78" s="2"/>
      <c r="G78" s="322"/>
      <c r="H78" s="329"/>
      <c r="I78" s="329"/>
      <c r="J78" s="331"/>
      <c r="K78" s="330"/>
    </row>
    <row r="79" spans="1:11" s="23" customFormat="1" x14ac:dyDescent="0.8">
      <c r="A79" s="7"/>
      <c r="B79" s="8"/>
      <c r="C79" s="8"/>
      <c r="D79" s="9"/>
      <c r="E79" s="10"/>
      <c r="F79" s="2"/>
      <c r="G79" s="322"/>
      <c r="H79" s="329"/>
      <c r="I79" s="329"/>
      <c r="J79" s="331"/>
      <c r="K79" s="330"/>
    </row>
    <row r="80" spans="1:11" s="23" customFormat="1" x14ac:dyDescent="0.8">
      <c r="A80" s="7"/>
      <c r="B80" s="8"/>
      <c r="C80" s="8"/>
      <c r="D80" s="9"/>
      <c r="E80" s="10"/>
      <c r="F80" s="2"/>
      <c r="G80" s="322"/>
      <c r="H80" s="329"/>
      <c r="I80" s="329"/>
      <c r="J80" s="331"/>
      <c r="K80" s="330"/>
    </row>
    <row r="81" spans="1:11" s="23" customFormat="1" x14ac:dyDescent="0.8">
      <c r="A81" s="7"/>
      <c r="B81" s="8"/>
      <c r="C81" s="8"/>
      <c r="D81" s="9"/>
      <c r="E81" s="10"/>
      <c r="F81" s="2"/>
      <c r="G81" s="322"/>
      <c r="H81" s="329"/>
      <c r="I81" s="329"/>
      <c r="J81" s="331"/>
      <c r="K81" s="330"/>
    </row>
    <row r="82" spans="1:11" s="23" customFormat="1" x14ac:dyDescent="0.8">
      <c r="A82" s="7"/>
      <c r="B82" s="8"/>
      <c r="C82" s="8"/>
      <c r="D82" s="9"/>
      <c r="E82" s="10"/>
      <c r="F82" s="2"/>
      <c r="G82" s="322"/>
      <c r="H82" s="329"/>
      <c r="I82" s="329"/>
      <c r="J82" s="331"/>
      <c r="K82" s="330"/>
    </row>
    <row r="83" spans="1:11" s="23" customFormat="1" x14ac:dyDescent="0.8">
      <c r="A83" s="7"/>
      <c r="B83" s="8"/>
      <c r="C83" s="8"/>
      <c r="D83" s="9"/>
      <c r="E83" s="10"/>
      <c r="F83" s="2"/>
      <c r="G83" s="322"/>
      <c r="H83" s="329"/>
      <c r="I83" s="329"/>
      <c r="J83" s="331"/>
      <c r="K83" s="330"/>
    </row>
    <row r="84" spans="1:11" s="23" customFormat="1" x14ac:dyDescent="0.8">
      <c r="A84" s="7"/>
      <c r="B84" s="8"/>
      <c r="C84" s="8"/>
      <c r="D84" s="9"/>
      <c r="E84" s="10"/>
      <c r="F84" s="2"/>
      <c r="G84" s="322"/>
      <c r="H84" s="329"/>
      <c r="I84" s="329"/>
      <c r="J84" s="331"/>
      <c r="K84" s="330"/>
    </row>
    <row r="85" spans="1:11" s="23" customFormat="1" x14ac:dyDescent="0.8">
      <c r="A85" s="7"/>
      <c r="B85" s="8"/>
      <c r="C85" s="8"/>
      <c r="D85" s="9"/>
      <c r="E85" s="10"/>
      <c r="F85" s="2"/>
      <c r="G85" s="322"/>
      <c r="H85" s="329"/>
      <c r="I85" s="329"/>
      <c r="J85" s="331"/>
      <c r="K85" s="330"/>
    </row>
    <row r="86" spans="1:11" s="23" customFormat="1" x14ac:dyDescent="0.8">
      <c r="A86" s="7"/>
      <c r="B86" s="8"/>
      <c r="C86" s="8"/>
      <c r="D86" s="9"/>
      <c r="E86" s="10"/>
      <c r="F86" s="2"/>
      <c r="G86" s="322"/>
      <c r="H86" s="329"/>
      <c r="I86" s="329"/>
      <c r="J86" s="331"/>
      <c r="K86" s="330"/>
    </row>
    <row r="87" spans="1:11" s="23" customFormat="1" x14ac:dyDescent="0.8">
      <c r="A87" s="7"/>
      <c r="B87" s="8"/>
      <c r="C87" s="8"/>
      <c r="D87" s="9"/>
      <c r="E87" s="10"/>
      <c r="F87" s="2"/>
      <c r="G87" s="322"/>
      <c r="H87" s="329"/>
      <c r="I87" s="329"/>
      <c r="J87" s="331"/>
      <c r="K87" s="330"/>
    </row>
    <row r="88" spans="1:11" s="23" customFormat="1" x14ac:dyDescent="0.8">
      <c r="A88" s="7"/>
      <c r="B88" s="8"/>
      <c r="C88" s="8"/>
      <c r="D88" s="9"/>
      <c r="E88" s="10"/>
      <c r="F88" s="2"/>
      <c r="G88" s="322"/>
      <c r="H88" s="329"/>
      <c r="I88" s="329"/>
      <c r="J88" s="331"/>
      <c r="K88" s="330"/>
    </row>
    <row r="89" spans="1:11" s="23" customFormat="1" x14ac:dyDescent="0.8">
      <c r="A89" s="7"/>
      <c r="B89" s="8"/>
      <c r="C89" s="8"/>
      <c r="D89" s="9"/>
      <c r="E89" s="10"/>
      <c r="F89" s="2"/>
      <c r="G89" s="322"/>
      <c r="H89" s="329"/>
      <c r="I89" s="329"/>
      <c r="J89" s="331"/>
      <c r="K89" s="330"/>
    </row>
    <row r="90" spans="1:11" s="23" customFormat="1" x14ac:dyDescent="0.8">
      <c r="A90" s="7"/>
      <c r="B90" s="8"/>
      <c r="C90" s="8"/>
      <c r="D90" s="9"/>
      <c r="E90" s="10"/>
      <c r="F90" s="2"/>
      <c r="G90" s="322"/>
      <c r="H90" s="329"/>
      <c r="I90" s="329"/>
      <c r="J90" s="331"/>
      <c r="K90" s="330"/>
    </row>
    <row r="91" spans="1:11" s="23" customFormat="1" x14ac:dyDescent="0.8">
      <c r="A91" s="7"/>
      <c r="B91" s="8"/>
      <c r="C91" s="8"/>
      <c r="D91" s="9"/>
      <c r="E91" s="10"/>
      <c r="F91" s="2"/>
      <c r="G91" s="322"/>
      <c r="H91" s="329"/>
      <c r="I91" s="329"/>
      <c r="J91" s="331"/>
      <c r="K91" s="330"/>
    </row>
    <row r="92" spans="1:11" s="23" customFormat="1" x14ac:dyDescent="0.8">
      <c r="A92" s="7"/>
      <c r="B92" s="8"/>
      <c r="C92" s="8"/>
      <c r="D92" s="9"/>
      <c r="E92" s="10"/>
      <c r="F92" s="2"/>
      <c r="G92" s="322"/>
      <c r="H92" s="329"/>
      <c r="I92" s="329"/>
      <c r="J92" s="331"/>
      <c r="K92" s="330"/>
    </row>
    <row r="93" spans="1:11" s="23" customFormat="1" x14ac:dyDescent="0.8">
      <c r="A93" s="7"/>
      <c r="B93" s="8"/>
      <c r="C93" s="8"/>
      <c r="D93" s="9"/>
      <c r="E93" s="10"/>
      <c r="F93" s="2"/>
      <c r="G93" s="322"/>
      <c r="H93" s="329"/>
      <c r="I93" s="329"/>
      <c r="J93" s="331"/>
      <c r="K93" s="330"/>
    </row>
    <row r="94" spans="1:11" s="23" customFormat="1" x14ac:dyDescent="0.8">
      <c r="A94" s="7"/>
      <c r="B94" s="8"/>
      <c r="C94" s="8"/>
      <c r="D94" s="9"/>
      <c r="E94" s="10"/>
      <c r="F94" s="2"/>
      <c r="G94" s="322"/>
      <c r="H94" s="329"/>
      <c r="I94" s="329"/>
      <c r="J94" s="331"/>
      <c r="K94" s="330"/>
    </row>
    <row r="95" spans="1:11" s="23" customFormat="1" x14ac:dyDescent="0.8">
      <c r="A95" s="7"/>
      <c r="B95" s="8"/>
      <c r="C95" s="8"/>
      <c r="D95" s="9"/>
      <c r="E95" s="10"/>
      <c r="F95" s="2"/>
      <c r="G95" s="322"/>
      <c r="H95" s="329"/>
      <c r="I95" s="329"/>
      <c r="J95" s="331"/>
      <c r="K95" s="330"/>
    </row>
    <row r="96" spans="1:11" s="23" customFormat="1" x14ac:dyDescent="0.8">
      <c r="A96" s="7"/>
      <c r="B96" s="8"/>
      <c r="C96" s="8"/>
      <c r="D96" s="9"/>
      <c r="E96" s="10"/>
      <c r="F96" s="2"/>
      <c r="G96" s="322"/>
      <c r="H96" s="329"/>
      <c r="I96" s="329"/>
      <c r="J96" s="331"/>
      <c r="K96" s="330"/>
    </row>
    <row r="97" spans="1:11" s="23" customFormat="1" x14ac:dyDescent="0.8">
      <c r="A97" s="7"/>
      <c r="B97" s="8"/>
      <c r="C97" s="8"/>
      <c r="D97" s="9"/>
      <c r="E97" s="10"/>
      <c r="F97" s="2"/>
      <c r="G97" s="322"/>
      <c r="H97" s="329"/>
      <c r="I97" s="329"/>
      <c r="J97" s="331"/>
      <c r="K97" s="330"/>
    </row>
    <row r="98" spans="1:11" s="23" customFormat="1" x14ac:dyDescent="0.8">
      <c r="A98" s="7"/>
      <c r="B98" s="8"/>
      <c r="C98" s="8"/>
      <c r="D98" s="9"/>
      <c r="E98" s="10"/>
      <c r="F98" s="2"/>
      <c r="G98" s="322"/>
      <c r="H98" s="329"/>
      <c r="I98" s="329"/>
      <c r="J98" s="331"/>
      <c r="K98" s="330"/>
    </row>
    <row r="99" spans="1:11" s="23" customFormat="1" x14ac:dyDescent="0.8">
      <c r="A99" s="7"/>
      <c r="B99" s="8"/>
      <c r="C99" s="8"/>
      <c r="D99" s="9"/>
      <c r="E99" s="10"/>
      <c r="F99" s="2"/>
      <c r="G99" s="322"/>
      <c r="H99" s="329"/>
      <c r="I99" s="329"/>
      <c r="J99" s="331"/>
      <c r="K99" s="330"/>
    </row>
    <row r="100" spans="1:11" s="23" customFormat="1" x14ac:dyDescent="0.8">
      <c r="A100" s="7"/>
      <c r="B100" s="8"/>
      <c r="C100" s="8"/>
      <c r="D100" s="9"/>
      <c r="E100" s="10"/>
      <c r="F100" s="2"/>
      <c r="G100" s="322"/>
      <c r="H100" s="329"/>
      <c r="I100" s="329"/>
      <c r="J100" s="331"/>
      <c r="K100" s="330"/>
    </row>
    <row r="101" spans="1:11" s="23" customFormat="1" x14ac:dyDescent="0.8">
      <c r="A101" s="7"/>
      <c r="B101" s="8"/>
      <c r="C101" s="8"/>
      <c r="D101" s="9"/>
      <c r="E101" s="10"/>
      <c r="F101" s="2"/>
      <c r="G101" s="322"/>
      <c r="H101" s="329"/>
      <c r="I101" s="329"/>
      <c r="J101" s="331"/>
      <c r="K101" s="330"/>
    </row>
    <row r="102" spans="1:11" s="23" customFormat="1" x14ac:dyDescent="0.8">
      <c r="A102" s="7"/>
      <c r="B102" s="8"/>
      <c r="C102" s="8"/>
      <c r="D102" s="9"/>
      <c r="E102" s="10"/>
      <c r="F102" s="2"/>
      <c r="G102" s="322"/>
      <c r="H102" s="329"/>
      <c r="I102" s="329"/>
      <c r="J102" s="331"/>
      <c r="K102" s="330"/>
    </row>
    <row r="103" spans="1:11" s="23" customFormat="1" x14ac:dyDescent="0.8">
      <c r="A103" s="7"/>
      <c r="B103" s="8"/>
      <c r="C103" s="8"/>
      <c r="D103" s="9"/>
      <c r="E103" s="10"/>
      <c r="F103" s="2"/>
      <c r="G103" s="322"/>
      <c r="H103" s="329"/>
      <c r="I103" s="329"/>
      <c r="J103" s="331"/>
      <c r="K103" s="330"/>
    </row>
    <row r="104" spans="1:11" s="23" customFormat="1" x14ac:dyDescent="0.8">
      <c r="A104" s="7"/>
      <c r="B104" s="8"/>
      <c r="C104" s="8"/>
      <c r="D104" s="9"/>
      <c r="E104" s="10"/>
      <c r="F104" s="2"/>
      <c r="G104" s="322"/>
      <c r="H104" s="329"/>
      <c r="I104" s="329"/>
      <c r="J104" s="331"/>
      <c r="K104" s="330"/>
    </row>
    <row r="105" spans="1:11" s="23" customFormat="1" x14ac:dyDescent="0.8">
      <c r="A105" s="7"/>
      <c r="B105" s="8"/>
      <c r="C105" s="8"/>
      <c r="D105" s="9"/>
      <c r="E105" s="10"/>
      <c r="F105" s="2"/>
      <c r="G105" s="322"/>
      <c r="H105" s="329"/>
      <c r="I105" s="329"/>
      <c r="J105" s="329"/>
      <c r="K105" s="330"/>
    </row>
    <row r="106" spans="1:11" s="23" customFormat="1" x14ac:dyDescent="0.8">
      <c r="A106" s="7"/>
      <c r="B106" s="8"/>
      <c r="C106" s="8"/>
      <c r="D106" s="9"/>
      <c r="E106" s="10"/>
      <c r="F106" s="2"/>
      <c r="G106" s="322"/>
      <c r="H106" s="329"/>
      <c r="I106" s="329"/>
      <c r="J106" s="329"/>
      <c r="K106" s="330"/>
    </row>
    <row r="107" spans="1:11" s="23" customFormat="1" x14ac:dyDescent="0.8">
      <c r="A107" s="7"/>
      <c r="B107" s="8"/>
      <c r="C107" s="8"/>
      <c r="D107" s="9"/>
      <c r="E107" s="10"/>
      <c r="F107" s="2"/>
      <c r="G107" s="322"/>
      <c r="H107" s="329"/>
      <c r="I107" s="329"/>
      <c r="J107" s="329"/>
      <c r="K107" s="330"/>
    </row>
    <row r="108" spans="1:11" s="23" customFormat="1" x14ac:dyDescent="0.8">
      <c r="A108" s="7"/>
      <c r="B108" s="8"/>
      <c r="C108" s="8"/>
      <c r="D108" s="9"/>
      <c r="E108" s="10"/>
      <c r="F108" s="2"/>
      <c r="G108" s="322"/>
      <c r="H108" s="329"/>
      <c r="I108" s="329"/>
      <c r="J108" s="329"/>
      <c r="K108" s="330"/>
    </row>
    <row r="109" spans="1:11" s="23" customFormat="1" x14ac:dyDescent="0.8">
      <c r="A109" s="7"/>
      <c r="B109" s="8"/>
      <c r="C109" s="8"/>
      <c r="D109" s="9"/>
      <c r="E109" s="10"/>
      <c r="F109" s="2"/>
      <c r="G109" s="322"/>
      <c r="H109" s="329"/>
      <c r="I109" s="329"/>
      <c r="J109" s="329"/>
      <c r="K109" s="330"/>
    </row>
    <row r="110" spans="1:11" s="23" customFormat="1" x14ac:dyDescent="0.8">
      <c r="A110" s="7"/>
      <c r="B110" s="8"/>
      <c r="C110" s="8"/>
      <c r="D110" s="9"/>
      <c r="E110" s="10"/>
      <c r="F110" s="2"/>
      <c r="G110" s="322"/>
      <c r="H110" s="329"/>
      <c r="I110" s="329"/>
      <c r="J110" s="329"/>
      <c r="K110" s="330"/>
    </row>
    <row r="111" spans="1:11" s="23" customFormat="1" x14ac:dyDescent="0.8">
      <c r="A111" s="7"/>
      <c r="B111" s="8"/>
      <c r="C111" s="8"/>
      <c r="D111" s="9"/>
      <c r="E111" s="10"/>
      <c r="F111" s="2"/>
      <c r="G111" s="322"/>
      <c r="H111" s="329"/>
      <c r="I111" s="329"/>
      <c r="J111" s="329"/>
      <c r="K111" s="330"/>
    </row>
    <row r="112" spans="1:11" s="23" customFormat="1" x14ac:dyDescent="0.8">
      <c r="A112" s="7"/>
      <c r="B112" s="8"/>
      <c r="C112" s="8"/>
      <c r="D112" s="9"/>
      <c r="E112" s="10"/>
      <c r="F112" s="2"/>
      <c r="G112" s="322"/>
      <c r="H112" s="329"/>
      <c r="I112" s="329"/>
      <c r="J112" s="329"/>
      <c r="K112" s="330"/>
    </row>
    <row r="113" spans="1:11" s="23" customFormat="1" x14ac:dyDescent="0.8">
      <c r="A113" s="7"/>
      <c r="B113" s="8"/>
      <c r="C113" s="8"/>
      <c r="D113" s="9"/>
      <c r="E113" s="10"/>
      <c r="F113" s="2"/>
      <c r="G113" s="322"/>
      <c r="H113" s="329"/>
      <c r="I113" s="329"/>
      <c r="J113" s="329"/>
      <c r="K113" s="330"/>
    </row>
    <row r="114" spans="1:11" s="23" customFormat="1" x14ac:dyDescent="0.8">
      <c r="A114" s="7"/>
      <c r="B114" s="8"/>
      <c r="C114" s="8"/>
      <c r="D114" s="9"/>
      <c r="E114" s="10"/>
      <c r="F114" s="2"/>
      <c r="G114" s="322"/>
      <c r="H114" s="329"/>
      <c r="I114" s="329"/>
      <c r="J114" s="329"/>
      <c r="K114" s="330"/>
    </row>
    <row r="115" spans="1:11" s="23" customFormat="1" x14ac:dyDescent="0.8">
      <c r="A115" s="7"/>
      <c r="B115" s="8"/>
      <c r="C115" s="8"/>
      <c r="D115" s="9"/>
      <c r="E115" s="10"/>
      <c r="F115" s="2"/>
      <c r="G115" s="322"/>
      <c r="H115" s="329"/>
      <c r="I115" s="329"/>
      <c r="J115" s="329"/>
      <c r="K115" s="330"/>
    </row>
    <row r="116" spans="1:11" s="23" customFormat="1" x14ac:dyDescent="0.8">
      <c r="A116" s="7"/>
      <c r="B116" s="8"/>
      <c r="C116" s="8"/>
      <c r="D116" s="9"/>
      <c r="E116" s="10"/>
      <c r="F116" s="2"/>
      <c r="G116" s="322"/>
      <c r="H116" s="329"/>
      <c r="I116" s="329"/>
      <c r="J116" s="329"/>
      <c r="K116" s="330"/>
    </row>
    <row r="117" spans="1:11" s="23" customFormat="1" x14ac:dyDescent="0.8">
      <c r="A117" s="7"/>
      <c r="B117" s="8"/>
      <c r="C117" s="8"/>
      <c r="D117" s="9"/>
      <c r="E117" s="10"/>
      <c r="F117" s="2"/>
      <c r="G117" s="322"/>
      <c r="H117" s="329"/>
      <c r="I117" s="329"/>
      <c r="J117" s="329"/>
      <c r="K117" s="330"/>
    </row>
    <row r="118" spans="1:11" s="23" customFormat="1" x14ac:dyDescent="0.8">
      <c r="A118" s="7"/>
      <c r="B118" s="8"/>
      <c r="C118" s="8"/>
      <c r="D118" s="9"/>
      <c r="E118" s="10"/>
      <c r="F118" s="2"/>
      <c r="G118" s="322"/>
      <c r="H118" s="329"/>
      <c r="I118" s="329"/>
      <c r="J118" s="329"/>
      <c r="K118" s="330"/>
    </row>
    <row r="119" spans="1:11" s="23" customFormat="1" x14ac:dyDescent="0.8">
      <c r="A119" s="7"/>
      <c r="B119" s="8"/>
      <c r="C119" s="8"/>
      <c r="D119" s="9"/>
      <c r="E119" s="10"/>
      <c r="F119" s="2"/>
      <c r="G119" s="322"/>
      <c r="H119" s="329"/>
      <c r="I119" s="329"/>
      <c r="J119" s="329"/>
      <c r="K119" s="330"/>
    </row>
    <row r="120" spans="1:11" s="23" customFormat="1" x14ac:dyDescent="0.8">
      <c r="A120" s="7"/>
      <c r="B120" s="8"/>
      <c r="C120" s="8"/>
      <c r="D120" s="9"/>
      <c r="E120" s="10"/>
      <c r="F120" s="2"/>
      <c r="G120" s="322"/>
      <c r="H120" s="329"/>
      <c r="I120" s="329"/>
      <c r="J120" s="329"/>
      <c r="K120" s="330"/>
    </row>
    <row r="121" spans="1:11" s="23" customFormat="1" x14ac:dyDescent="0.8">
      <c r="A121" s="7"/>
      <c r="B121" s="8"/>
      <c r="C121" s="8"/>
      <c r="D121" s="9"/>
      <c r="E121" s="10"/>
      <c r="F121" s="2"/>
      <c r="G121" s="322"/>
      <c r="H121" s="329"/>
      <c r="I121" s="329"/>
      <c r="J121" s="329"/>
      <c r="K121" s="330"/>
    </row>
    <row r="122" spans="1:11" s="23" customFormat="1" x14ac:dyDescent="0.8">
      <c r="A122" s="7"/>
      <c r="B122" s="8"/>
      <c r="C122" s="8"/>
      <c r="D122" s="9"/>
      <c r="E122" s="10"/>
      <c r="F122" s="2"/>
      <c r="G122" s="322"/>
      <c r="H122" s="329"/>
      <c r="I122" s="329"/>
      <c r="J122" s="329"/>
      <c r="K122" s="330"/>
    </row>
    <row r="123" spans="1:11" s="23" customFormat="1" x14ac:dyDescent="0.8">
      <c r="A123" s="7"/>
      <c r="B123" s="8"/>
      <c r="C123" s="8"/>
      <c r="D123" s="9"/>
      <c r="E123" s="10"/>
      <c r="F123" s="2"/>
      <c r="G123" s="322"/>
      <c r="H123" s="329"/>
      <c r="I123" s="329"/>
      <c r="J123" s="329"/>
      <c r="K123" s="330"/>
    </row>
    <row r="124" spans="1:11" s="23" customFormat="1" x14ac:dyDescent="0.8">
      <c r="A124" s="7"/>
      <c r="B124" s="8"/>
      <c r="C124" s="8"/>
      <c r="D124" s="9"/>
      <c r="E124" s="10"/>
      <c r="F124" s="2"/>
      <c r="G124" s="322"/>
      <c r="H124" s="329"/>
      <c r="I124" s="329"/>
      <c r="J124" s="329"/>
      <c r="K124" s="330"/>
    </row>
    <row r="125" spans="1:11" s="23" customFormat="1" x14ac:dyDescent="0.8">
      <c r="A125" s="7"/>
      <c r="B125" s="8"/>
      <c r="C125" s="8"/>
      <c r="D125" s="9"/>
      <c r="E125" s="10"/>
      <c r="F125" s="2"/>
      <c r="G125" s="322"/>
      <c r="H125" s="329"/>
      <c r="I125" s="329"/>
      <c r="J125" s="329"/>
      <c r="K125" s="330"/>
    </row>
    <row r="126" spans="1:11" s="23" customFormat="1" x14ac:dyDescent="0.8">
      <c r="A126" s="7"/>
      <c r="B126" s="8"/>
      <c r="C126" s="8"/>
      <c r="D126" s="9"/>
      <c r="E126" s="10"/>
      <c r="F126" s="2"/>
      <c r="G126" s="322"/>
      <c r="H126" s="329"/>
      <c r="I126" s="329"/>
      <c r="J126" s="329"/>
      <c r="K126" s="330"/>
    </row>
    <row r="127" spans="1:11" s="23" customFormat="1" x14ac:dyDescent="0.8">
      <c r="A127" s="7"/>
      <c r="B127" s="8"/>
      <c r="C127" s="8"/>
      <c r="D127" s="9"/>
      <c r="E127" s="10"/>
      <c r="F127" s="2"/>
      <c r="G127" s="322"/>
      <c r="H127" s="329"/>
      <c r="I127" s="329"/>
      <c r="J127" s="329"/>
      <c r="K127" s="330"/>
    </row>
    <row r="128" spans="1:11" s="23" customFormat="1" x14ac:dyDescent="0.8">
      <c r="A128" s="7"/>
      <c r="B128" s="8"/>
      <c r="C128" s="8"/>
      <c r="D128" s="9"/>
      <c r="E128" s="10"/>
      <c r="F128" s="2"/>
      <c r="G128" s="322"/>
      <c r="H128" s="329"/>
      <c r="I128" s="329"/>
      <c r="J128" s="329"/>
      <c r="K128" s="330"/>
    </row>
    <row r="129" spans="1:12" s="23" customFormat="1" x14ac:dyDescent="0.8">
      <c r="A129" s="7"/>
      <c r="B129" s="8"/>
      <c r="C129" s="8"/>
      <c r="D129" s="9"/>
      <c r="E129" s="10"/>
      <c r="F129" s="2"/>
      <c r="G129" s="322"/>
      <c r="H129" s="329"/>
      <c r="I129" s="329"/>
      <c r="J129" s="329"/>
      <c r="K129" s="330"/>
    </row>
    <row r="130" spans="1:12" x14ac:dyDescent="0.8">
      <c r="L130" s="23"/>
    </row>
    <row r="131" spans="1:12" x14ac:dyDescent="0.8">
      <c r="L131" s="23"/>
    </row>
    <row r="132" spans="1:12" x14ac:dyDescent="0.8">
      <c r="L132" s="23"/>
    </row>
    <row r="133" spans="1:12" x14ac:dyDescent="0.8">
      <c r="L133" s="23"/>
    </row>
    <row r="134" spans="1:12" x14ac:dyDescent="0.8">
      <c r="L134" s="23"/>
    </row>
  </sheetData>
  <mergeCells count="73">
    <mergeCell ref="A2:L3"/>
    <mergeCell ref="A4:A5"/>
    <mergeCell ref="B4:D5"/>
    <mergeCell ref="E4:E5"/>
    <mergeCell ref="F4:K4"/>
    <mergeCell ref="L4:L5"/>
    <mergeCell ref="H5:J5"/>
    <mergeCell ref="L7:L11"/>
    <mergeCell ref="H8:J8"/>
    <mergeCell ref="H9:J9"/>
    <mergeCell ref="H10:J10"/>
    <mergeCell ref="H11:J11"/>
    <mergeCell ref="B6:D6"/>
    <mergeCell ref="H6:J6"/>
    <mergeCell ref="A7:A11"/>
    <mergeCell ref="B7:D11"/>
    <mergeCell ref="H7:J7"/>
    <mergeCell ref="A12:A16"/>
    <mergeCell ref="B12:D16"/>
    <mergeCell ref="H12:J12"/>
    <mergeCell ref="L12:L16"/>
    <mergeCell ref="H13:J13"/>
    <mergeCell ref="H14:J14"/>
    <mergeCell ref="H15:J15"/>
    <mergeCell ref="H16:J16"/>
    <mergeCell ref="A17:A21"/>
    <mergeCell ref="B17:D21"/>
    <mergeCell ref="H17:J17"/>
    <mergeCell ref="L17:L21"/>
    <mergeCell ref="H18:J18"/>
    <mergeCell ref="H19:J19"/>
    <mergeCell ref="H20:J20"/>
    <mergeCell ref="H21:J21"/>
    <mergeCell ref="A22:A26"/>
    <mergeCell ref="B22:D26"/>
    <mergeCell ref="H22:J22"/>
    <mergeCell ref="L22:L26"/>
    <mergeCell ref="H23:J23"/>
    <mergeCell ref="H24:J24"/>
    <mergeCell ref="H25:J25"/>
    <mergeCell ref="H26:J26"/>
    <mergeCell ref="A27:A31"/>
    <mergeCell ref="B27:D31"/>
    <mergeCell ref="H27:J27"/>
    <mergeCell ref="L27:L31"/>
    <mergeCell ref="H28:J28"/>
    <mergeCell ref="H29:J29"/>
    <mergeCell ref="H30:J30"/>
    <mergeCell ref="H31:J31"/>
    <mergeCell ref="A32:A36"/>
    <mergeCell ref="B32:D36"/>
    <mergeCell ref="H32:J32"/>
    <mergeCell ref="L32:L36"/>
    <mergeCell ref="H33:J33"/>
    <mergeCell ref="H34:J34"/>
    <mergeCell ref="H35:J35"/>
    <mergeCell ref="H36:J36"/>
    <mergeCell ref="A37:A41"/>
    <mergeCell ref="B37:D41"/>
    <mergeCell ref="H37:J37"/>
    <mergeCell ref="L37:L41"/>
    <mergeCell ref="H38:J38"/>
    <mergeCell ref="H39:J39"/>
    <mergeCell ref="H40:J40"/>
    <mergeCell ref="H41:J41"/>
    <mergeCell ref="A42:A46"/>
    <mergeCell ref="B42:D46"/>
    <mergeCell ref="H42:J42"/>
    <mergeCell ref="L42:L46"/>
    <mergeCell ref="H43:J43"/>
    <mergeCell ref="H44:J44"/>
    <mergeCell ref="H45:J45"/>
    <mergeCell ref="H46:J46"/>
  </mergeCells>
  <pageMargins left="0.39370078740157483" right="0" top="1.1811023622047245" bottom="0" header="0" footer="0"/>
  <pageSetup paperSize="9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1.33203125" style="2" customWidth="1"/>
    <col min="8" max="8" width="55.6640625" style="2" customWidth="1"/>
    <col min="9" max="9" width="54.44140625" style="2" customWidth="1"/>
    <col min="10" max="10" width="63.5546875" style="2" customWidth="1"/>
    <col min="11" max="11" width="43.6640625" style="2" customWidth="1"/>
    <col min="12" max="12" width="99.5546875" style="23" customWidth="1"/>
    <col min="13" max="13" width="90.5546875" style="2" customWidth="1"/>
    <col min="14" max="16" width="9.109375" style="2"/>
    <col min="17" max="17" width="102" style="2" customWidth="1"/>
    <col min="18" max="16384" width="9.109375" style="2"/>
  </cols>
  <sheetData>
    <row r="1" spans="1:27" ht="16.5" customHeight="1" x14ac:dyDescent="0.75">
      <c r="L1" s="5"/>
      <c r="M1" s="6"/>
      <c r="N1" s="6"/>
      <c r="O1" s="6"/>
    </row>
    <row r="2" spans="1:27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6"/>
      <c r="N2" s="6"/>
      <c r="O2" s="6"/>
    </row>
    <row r="3" spans="1:27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454" t="s">
        <v>75</v>
      </c>
      <c r="F4" s="454"/>
      <c r="G4" s="454"/>
      <c r="H4" s="454"/>
      <c r="I4" s="454"/>
      <c r="J4" s="454"/>
      <c r="K4" s="360" t="s">
        <v>5</v>
      </c>
      <c r="L4" s="364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1">
      <c r="A5" s="364"/>
      <c r="B5" s="364"/>
      <c r="C5" s="364"/>
      <c r="D5" s="364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360"/>
      <c r="L5" s="364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144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377">
        <f>K15+K23+K31+K39+K47+K55+K63+K71+K79+K87+K95+K103+K111+K119+K127+K135+K143+K151+K159+K167+K175+K183</f>
        <v>150</v>
      </c>
      <c r="L7" s="379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6">
      <c r="A8" s="364"/>
      <c r="B8" s="374"/>
      <c r="C8" s="376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378"/>
      <c r="L8" s="380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6">
      <c r="A9" s="364"/>
      <c r="B9" s="374"/>
      <c r="C9" s="376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378"/>
      <c r="L9" s="380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6">
      <c r="A10" s="364"/>
      <c r="B10" s="374"/>
      <c r="C10" s="376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378"/>
      <c r="L10" s="380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6">
      <c r="A11" s="364"/>
      <c r="B11" s="374"/>
      <c r="C11" s="376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378"/>
      <c r="L11" s="380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6">
      <c r="A12" s="364"/>
      <c r="B12" s="374"/>
      <c r="C12" s="376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378"/>
      <c r="L12" s="380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6">
      <c r="A13" s="364"/>
      <c r="B13" s="374"/>
      <c r="C13" s="376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378"/>
      <c r="L13" s="380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6">
      <c r="A14" s="364"/>
      <c r="B14" s="374"/>
      <c r="C14" s="376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378"/>
      <c r="L14" s="381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360">
        <v>17</v>
      </c>
      <c r="L15" s="369" t="s">
        <v>26</v>
      </c>
      <c r="M15" s="20"/>
      <c r="N15" s="20"/>
      <c r="O15" s="20"/>
    </row>
    <row r="16" spans="1:27" s="8" customFormat="1" ht="172.5" customHeight="1" x14ac:dyDescent="0.6">
      <c r="A16" s="371"/>
      <c r="B16" s="355"/>
      <c r="C16" s="356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360"/>
      <c r="L16" s="370"/>
      <c r="M16" s="20"/>
      <c r="N16" s="20"/>
      <c r="O16" s="20"/>
    </row>
    <row r="17" spans="1:15" s="8" customFormat="1" ht="164.25" customHeight="1" x14ac:dyDescent="0.6">
      <c r="A17" s="371"/>
      <c r="B17" s="355"/>
      <c r="C17" s="356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360"/>
      <c r="L17" s="370"/>
      <c r="M17" s="20"/>
      <c r="N17" s="20"/>
      <c r="O17" s="20"/>
    </row>
    <row r="18" spans="1:15" s="8" customFormat="1" ht="168.75" customHeight="1" x14ac:dyDescent="0.6">
      <c r="A18" s="371"/>
      <c r="B18" s="355"/>
      <c r="C18" s="356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360"/>
      <c r="L18" s="370"/>
      <c r="M18" s="20"/>
      <c r="N18" s="20"/>
      <c r="O18" s="20"/>
    </row>
    <row r="19" spans="1:15" s="8" customFormat="1" ht="195" customHeight="1" x14ac:dyDescent="0.6">
      <c r="A19" s="371"/>
      <c r="B19" s="355"/>
      <c r="C19" s="356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360"/>
      <c r="L19" s="370"/>
      <c r="M19" s="20"/>
      <c r="N19" s="20"/>
      <c r="O19" s="20"/>
    </row>
    <row r="20" spans="1:15" s="8" customFormat="1" ht="159.75" customHeight="1" x14ac:dyDescent="0.6">
      <c r="A20" s="371"/>
      <c r="B20" s="355"/>
      <c r="C20" s="356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360"/>
      <c r="L20" s="370"/>
      <c r="M20" s="20"/>
      <c r="N20" s="20"/>
      <c r="O20" s="20"/>
    </row>
    <row r="21" spans="1:15" s="8" customFormat="1" ht="144" customHeight="1" x14ac:dyDescent="0.6">
      <c r="A21" s="371"/>
      <c r="B21" s="355"/>
      <c r="C21" s="356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360"/>
      <c r="L21" s="370"/>
      <c r="M21" s="20"/>
      <c r="N21" s="20"/>
      <c r="O21" s="20"/>
    </row>
    <row r="22" spans="1:15" s="8" customFormat="1" ht="124.5" customHeight="1" x14ac:dyDescent="0.6">
      <c r="A22" s="371"/>
      <c r="B22" s="355"/>
      <c r="C22" s="356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360"/>
      <c r="L22" s="370"/>
      <c r="M22" s="20"/>
      <c r="N22" s="20"/>
      <c r="O22" s="20"/>
    </row>
    <row r="23" spans="1:15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360">
        <v>4</v>
      </c>
      <c r="L23" s="361" t="s">
        <v>62</v>
      </c>
      <c r="M23" s="20"/>
      <c r="N23" s="20"/>
      <c r="O23" s="20"/>
    </row>
    <row r="24" spans="1:15" s="8" customFormat="1" ht="132" customHeight="1" x14ac:dyDescent="0.6">
      <c r="A24" s="371"/>
      <c r="B24" s="355"/>
      <c r="C24" s="356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360"/>
      <c r="L24" s="361"/>
      <c r="M24" s="20"/>
      <c r="N24" s="20"/>
      <c r="O24" s="20"/>
    </row>
    <row r="25" spans="1:15" s="8" customFormat="1" ht="132" customHeight="1" x14ac:dyDescent="0.6">
      <c r="A25" s="371"/>
      <c r="B25" s="355"/>
      <c r="C25" s="356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360"/>
      <c r="L25" s="361"/>
      <c r="M25" s="20"/>
      <c r="N25" s="20"/>
      <c r="O25" s="20"/>
    </row>
    <row r="26" spans="1:15" s="8" customFormat="1" ht="185.25" customHeight="1" x14ac:dyDescent="0.6">
      <c r="A26" s="371"/>
      <c r="B26" s="355"/>
      <c r="C26" s="356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360"/>
      <c r="L26" s="361"/>
      <c r="M26" s="20"/>
      <c r="N26" s="20"/>
      <c r="O26" s="20"/>
    </row>
    <row r="27" spans="1:15" s="8" customFormat="1" ht="248.25" customHeight="1" x14ac:dyDescent="0.6">
      <c r="A27" s="371"/>
      <c r="B27" s="355"/>
      <c r="C27" s="356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360"/>
      <c r="L27" s="361"/>
      <c r="M27" s="20"/>
      <c r="N27" s="20"/>
      <c r="O27" s="20"/>
    </row>
    <row r="28" spans="1:15" s="8" customFormat="1" ht="177" customHeight="1" x14ac:dyDescent="0.6">
      <c r="A28" s="371"/>
      <c r="B28" s="355"/>
      <c r="C28" s="356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360"/>
      <c r="L28" s="361"/>
      <c r="M28" s="20"/>
      <c r="N28" s="20"/>
      <c r="O28" s="20"/>
    </row>
    <row r="29" spans="1:15" s="8" customFormat="1" ht="132" customHeight="1" x14ac:dyDescent="0.6">
      <c r="A29" s="371"/>
      <c r="B29" s="355"/>
      <c r="C29" s="356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360"/>
      <c r="L29" s="361"/>
      <c r="M29" s="20"/>
      <c r="N29" s="20"/>
      <c r="O29" s="20"/>
    </row>
    <row r="30" spans="1:15" s="8" customFormat="1" ht="132" customHeight="1" x14ac:dyDescent="0.6">
      <c r="A30" s="371"/>
      <c r="B30" s="355"/>
      <c r="C30" s="356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360"/>
      <c r="L30" s="361"/>
      <c r="M30" s="20"/>
      <c r="N30" s="20"/>
      <c r="O30" s="20"/>
    </row>
    <row r="31" spans="1:15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360">
        <v>6</v>
      </c>
      <c r="L31" s="358" t="s">
        <v>29</v>
      </c>
      <c r="M31" s="20"/>
      <c r="N31" s="20"/>
      <c r="O31" s="20"/>
    </row>
    <row r="32" spans="1:15" s="8" customFormat="1" ht="171.75" customHeight="1" x14ac:dyDescent="0.6">
      <c r="A32" s="371"/>
      <c r="B32" s="355"/>
      <c r="C32" s="356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360"/>
      <c r="L32" s="358"/>
      <c r="M32" s="20"/>
      <c r="N32" s="20"/>
      <c r="O32" s="20"/>
    </row>
    <row r="33" spans="1:15" s="8" customFormat="1" ht="186.75" customHeight="1" x14ac:dyDescent="0.6">
      <c r="A33" s="371"/>
      <c r="B33" s="355"/>
      <c r="C33" s="356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360"/>
      <c r="L33" s="358"/>
      <c r="M33" s="20"/>
      <c r="N33" s="20"/>
      <c r="O33" s="20"/>
    </row>
    <row r="34" spans="1:15" s="8" customFormat="1" ht="174" customHeight="1" x14ac:dyDescent="0.6">
      <c r="A34" s="371"/>
      <c r="B34" s="355"/>
      <c r="C34" s="356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360"/>
      <c r="L34" s="358"/>
      <c r="M34" s="20"/>
      <c r="N34" s="20"/>
      <c r="O34" s="20"/>
    </row>
    <row r="35" spans="1:15" s="8" customFormat="1" ht="246" customHeight="1" x14ac:dyDescent="0.6">
      <c r="A35" s="371"/>
      <c r="B35" s="355"/>
      <c r="C35" s="356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360"/>
      <c r="L35" s="358"/>
      <c r="M35" s="20"/>
      <c r="N35" s="20"/>
      <c r="O35" s="20"/>
    </row>
    <row r="36" spans="1:15" s="8" customFormat="1" ht="171.75" customHeight="1" x14ac:dyDescent="0.6">
      <c r="A36" s="371"/>
      <c r="B36" s="355"/>
      <c r="C36" s="356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360"/>
      <c r="L36" s="358"/>
      <c r="M36" s="20"/>
      <c r="N36" s="20"/>
      <c r="O36" s="20"/>
    </row>
    <row r="37" spans="1:15" s="8" customFormat="1" ht="132" customHeight="1" x14ac:dyDescent="0.6">
      <c r="A37" s="371"/>
      <c r="B37" s="355"/>
      <c r="C37" s="356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360"/>
      <c r="L37" s="358"/>
      <c r="M37" s="20"/>
      <c r="N37" s="20"/>
      <c r="O37" s="20"/>
    </row>
    <row r="38" spans="1:15" s="8" customFormat="1" ht="132" customHeight="1" x14ac:dyDescent="0.6">
      <c r="A38" s="371"/>
      <c r="B38" s="355"/>
      <c r="C38" s="356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360"/>
      <c r="L38" s="358"/>
      <c r="M38" s="20"/>
      <c r="N38" s="20"/>
      <c r="O38" s="20"/>
    </row>
    <row r="39" spans="1:15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360">
        <v>4</v>
      </c>
      <c r="L39" s="358" t="s">
        <v>30</v>
      </c>
      <c r="M39" s="20"/>
      <c r="N39" s="20"/>
      <c r="O39" s="20"/>
    </row>
    <row r="40" spans="1:15" s="8" customFormat="1" ht="162.75" customHeight="1" x14ac:dyDescent="0.6">
      <c r="A40" s="354"/>
      <c r="B40" s="355"/>
      <c r="C40" s="356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360"/>
      <c r="L40" s="358"/>
      <c r="M40" s="20"/>
      <c r="N40" s="20"/>
      <c r="O40" s="20"/>
    </row>
    <row r="41" spans="1:15" s="8" customFormat="1" ht="167.25" customHeight="1" x14ac:dyDescent="0.6">
      <c r="A41" s="354"/>
      <c r="B41" s="355"/>
      <c r="C41" s="356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360"/>
      <c r="L41" s="358"/>
      <c r="M41" s="20"/>
      <c r="N41" s="20"/>
      <c r="O41" s="20"/>
    </row>
    <row r="42" spans="1:15" s="8" customFormat="1" ht="185.25" customHeight="1" x14ac:dyDescent="0.6">
      <c r="A42" s="354"/>
      <c r="B42" s="355"/>
      <c r="C42" s="356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360"/>
      <c r="L42" s="358"/>
      <c r="M42" s="20"/>
      <c r="N42" s="20"/>
      <c r="O42" s="20"/>
    </row>
    <row r="43" spans="1:15" s="8" customFormat="1" ht="232.5" customHeight="1" x14ac:dyDescent="0.6">
      <c r="A43" s="354"/>
      <c r="B43" s="355"/>
      <c r="C43" s="356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360"/>
      <c r="L43" s="358"/>
      <c r="M43" s="20"/>
      <c r="N43" s="20"/>
      <c r="O43" s="20"/>
    </row>
    <row r="44" spans="1:15" s="8" customFormat="1" ht="169.5" customHeight="1" x14ac:dyDescent="0.6">
      <c r="A44" s="354"/>
      <c r="B44" s="355"/>
      <c r="C44" s="356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360"/>
      <c r="L44" s="358"/>
      <c r="M44" s="20"/>
      <c r="N44" s="20"/>
      <c r="O44" s="20"/>
    </row>
    <row r="45" spans="1:15" s="8" customFormat="1" ht="132" customHeight="1" x14ac:dyDescent="0.6">
      <c r="A45" s="354"/>
      <c r="B45" s="355"/>
      <c r="C45" s="356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360"/>
      <c r="L45" s="358"/>
      <c r="M45" s="20"/>
      <c r="N45" s="20"/>
      <c r="O45" s="20"/>
    </row>
    <row r="46" spans="1:15" s="8" customFormat="1" ht="132" customHeight="1" x14ac:dyDescent="0.6">
      <c r="A46" s="354"/>
      <c r="B46" s="355"/>
      <c r="C46" s="356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360"/>
      <c r="L46" s="358"/>
      <c r="M46" s="20"/>
      <c r="N46" s="20"/>
      <c r="O46" s="20"/>
    </row>
    <row r="47" spans="1:15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360">
        <v>9</v>
      </c>
      <c r="L47" s="369" t="s">
        <v>65</v>
      </c>
      <c r="M47" s="20"/>
      <c r="N47" s="20"/>
      <c r="O47" s="20"/>
    </row>
    <row r="48" spans="1:15" s="8" customFormat="1" ht="132" customHeight="1" x14ac:dyDescent="0.6">
      <c r="A48" s="354"/>
      <c r="B48" s="355"/>
      <c r="C48" s="356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360"/>
      <c r="L48" s="370"/>
      <c r="M48" s="20"/>
      <c r="N48" s="20"/>
      <c r="O48" s="20"/>
    </row>
    <row r="49" spans="1:15" s="8" customFormat="1" ht="193.5" customHeight="1" x14ac:dyDescent="0.6">
      <c r="A49" s="354"/>
      <c r="B49" s="355"/>
      <c r="C49" s="356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360"/>
      <c r="L49" s="370"/>
      <c r="M49" s="20"/>
      <c r="N49" s="20"/>
      <c r="O49" s="20"/>
    </row>
    <row r="50" spans="1:15" s="8" customFormat="1" ht="193.5" customHeight="1" x14ac:dyDescent="0.6">
      <c r="A50" s="354"/>
      <c r="B50" s="355"/>
      <c r="C50" s="356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360"/>
      <c r="L50" s="370"/>
      <c r="M50" s="20"/>
      <c r="N50" s="20"/>
      <c r="O50" s="20"/>
    </row>
    <row r="51" spans="1:15" s="8" customFormat="1" ht="261.75" customHeight="1" x14ac:dyDescent="0.6">
      <c r="A51" s="354"/>
      <c r="B51" s="355"/>
      <c r="C51" s="356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360"/>
      <c r="L51" s="370"/>
      <c r="M51" s="20"/>
      <c r="N51" s="20"/>
      <c r="O51" s="20"/>
    </row>
    <row r="52" spans="1:15" s="8" customFormat="1" ht="162.75" customHeight="1" x14ac:dyDescent="0.6">
      <c r="A52" s="354"/>
      <c r="B52" s="355"/>
      <c r="C52" s="356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360"/>
      <c r="L52" s="370"/>
      <c r="M52" s="20"/>
      <c r="N52" s="20"/>
      <c r="O52" s="20"/>
    </row>
    <row r="53" spans="1:15" s="8" customFormat="1" ht="132" customHeight="1" x14ac:dyDescent="0.6">
      <c r="A53" s="354"/>
      <c r="B53" s="355"/>
      <c r="C53" s="356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360"/>
      <c r="L53" s="370"/>
      <c r="M53" s="20"/>
      <c r="N53" s="20"/>
      <c r="O53" s="20"/>
    </row>
    <row r="54" spans="1:15" s="8" customFormat="1" ht="132" customHeight="1" x14ac:dyDescent="0.6">
      <c r="A54" s="354"/>
      <c r="B54" s="355"/>
      <c r="C54" s="356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360"/>
      <c r="L54" s="370"/>
      <c r="M54" s="20"/>
      <c r="N54" s="20"/>
      <c r="O54" s="20"/>
    </row>
    <row r="55" spans="1:15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360">
        <v>11</v>
      </c>
      <c r="L55" s="369" t="s">
        <v>33</v>
      </c>
      <c r="M55" s="20"/>
      <c r="N55" s="20"/>
      <c r="O55" s="20"/>
    </row>
    <row r="56" spans="1:15" s="8" customFormat="1" ht="171" customHeight="1" x14ac:dyDescent="0.6">
      <c r="A56" s="354"/>
      <c r="B56" s="355"/>
      <c r="C56" s="356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360"/>
      <c r="L56" s="370"/>
      <c r="M56" s="20"/>
      <c r="N56" s="20"/>
      <c r="O56" s="20"/>
    </row>
    <row r="57" spans="1:15" s="8" customFormat="1" ht="171" customHeight="1" x14ac:dyDescent="0.6">
      <c r="A57" s="354"/>
      <c r="B57" s="355"/>
      <c r="C57" s="356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360"/>
      <c r="L57" s="370"/>
      <c r="M57" s="20"/>
      <c r="N57" s="20"/>
      <c r="O57" s="20"/>
    </row>
    <row r="58" spans="1:15" s="8" customFormat="1" ht="157.5" customHeight="1" x14ac:dyDescent="0.6">
      <c r="A58" s="354"/>
      <c r="B58" s="355"/>
      <c r="C58" s="356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360"/>
      <c r="L58" s="370"/>
      <c r="M58" s="20"/>
      <c r="N58" s="20"/>
      <c r="O58" s="20"/>
    </row>
    <row r="59" spans="1:15" s="8" customFormat="1" ht="225.75" customHeight="1" x14ac:dyDescent="0.6">
      <c r="A59" s="354"/>
      <c r="B59" s="355"/>
      <c r="C59" s="356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360"/>
      <c r="L59" s="370"/>
      <c r="M59" s="20"/>
      <c r="N59" s="20"/>
      <c r="O59" s="20"/>
    </row>
    <row r="60" spans="1:15" s="8" customFormat="1" ht="178.5" customHeight="1" x14ac:dyDescent="0.6">
      <c r="A60" s="354"/>
      <c r="B60" s="355"/>
      <c r="C60" s="356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360"/>
      <c r="L60" s="370"/>
      <c r="M60" s="20"/>
      <c r="N60" s="20"/>
      <c r="O60" s="20"/>
    </row>
    <row r="61" spans="1:15" s="8" customFormat="1" ht="162" customHeight="1" x14ac:dyDescent="0.6">
      <c r="A61" s="354"/>
      <c r="B61" s="355"/>
      <c r="C61" s="356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360"/>
      <c r="L61" s="370"/>
      <c r="M61" s="20"/>
      <c r="N61" s="20"/>
      <c r="O61" s="20"/>
    </row>
    <row r="62" spans="1:15" s="8" customFormat="1" ht="131.25" customHeight="1" x14ac:dyDescent="0.6">
      <c r="A62" s="354"/>
      <c r="B62" s="355"/>
      <c r="C62" s="356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360"/>
      <c r="L62" s="370"/>
      <c r="M62" s="20"/>
      <c r="N62" s="20"/>
      <c r="O62" s="20"/>
    </row>
    <row r="63" spans="1:15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368">
        <v>2</v>
      </c>
      <c r="L63" s="367" t="s">
        <v>34</v>
      </c>
      <c r="M63" s="20"/>
      <c r="N63" s="20"/>
      <c r="O63" s="20"/>
    </row>
    <row r="64" spans="1:15" s="8" customFormat="1" ht="184.5" customHeight="1" x14ac:dyDescent="0.6">
      <c r="A64" s="354"/>
      <c r="B64" s="355"/>
      <c r="C64" s="356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368"/>
      <c r="L64" s="367"/>
      <c r="M64" s="20"/>
      <c r="N64" s="20"/>
      <c r="O64" s="20"/>
    </row>
    <row r="65" spans="1:15" s="8" customFormat="1" ht="180" customHeight="1" x14ac:dyDescent="0.6">
      <c r="A65" s="354"/>
      <c r="B65" s="355"/>
      <c r="C65" s="356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368"/>
      <c r="L65" s="367"/>
      <c r="M65" s="20"/>
      <c r="N65" s="20"/>
      <c r="O65" s="20"/>
    </row>
    <row r="66" spans="1:15" s="8" customFormat="1" ht="171" customHeight="1" x14ac:dyDescent="0.6">
      <c r="A66" s="354"/>
      <c r="B66" s="355"/>
      <c r="C66" s="356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368"/>
      <c r="L66" s="367"/>
      <c r="M66" s="20"/>
      <c r="N66" s="20"/>
      <c r="O66" s="20"/>
    </row>
    <row r="67" spans="1:15" s="8" customFormat="1" ht="216.75" customHeight="1" x14ac:dyDescent="0.6">
      <c r="A67" s="354"/>
      <c r="B67" s="355"/>
      <c r="C67" s="356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368"/>
      <c r="L67" s="367"/>
      <c r="M67" s="20"/>
      <c r="N67" s="20"/>
      <c r="O67" s="20"/>
    </row>
    <row r="68" spans="1:15" s="8" customFormat="1" ht="198.75" customHeight="1" x14ac:dyDescent="0.6">
      <c r="A68" s="354"/>
      <c r="B68" s="355"/>
      <c r="C68" s="356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368"/>
      <c r="L68" s="367"/>
      <c r="M68" s="20"/>
      <c r="N68" s="20"/>
      <c r="O68" s="20"/>
    </row>
    <row r="69" spans="1:15" s="8" customFormat="1" ht="156" customHeight="1" x14ac:dyDescent="0.6">
      <c r="A69" s="354"/>
      <c r="B69" s="355"/>
      <c r="C69" s="356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368"/>
      <c r="L69" s="367"/>
      <c r="M69" s="20"/>
      <c r="N69" s="20"/>
      <c r="O69" s="20"/>
    </row>
    <row r="70" spans="1:15" s="8" customFormat="1" ht="131.25" customHeight="1" x14ac:dyDescent="0.6">
      <c r="A70" s="354"/>
      <c r="B70" s="355"/>
      <c r="C70" s="356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368"/>
      <c r="L70" s="367"/>
      <c r="M70" s="20"/>
      <c r="N70" s="20"/>
      <c r="O70" s="20"/>
    </row>
    <row r="71" spans="1:15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360">
        <v>6</v>
      </c>
      <c r="L71" s="358" t="s">
        <v>61</v>
      </c>
      <c r="M71" s="20"/>
      <c r="N71" s="20"/>
      <c r="O71" s="20"/>
    </row>
    <row r="72" spans="1:15" s="8" customFormat="1" ht="174" customHeight="1" x14ac:dyDescent="0.6">
      <c r="A72" s="354"/>
      <c r="B72" s="355"/>
      <c r="C72" s="356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360"/>
      <c r="L72" s="358"/>
      <c r="M72" s="20"/>
      <c r="N72" s="20"/>
      <c r="O72" s="20"/>
    </row>
    <row r="73" spans="1:15" s="8" customFormat="1" ht="177.75" customHeight="1" x14ac:dyDescent="0.6">
      <c r="A73" s="354"/>
      <c r="B73" s="355"/>
      <c r="C73" s="356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360"/>
      <c r="L73" s="358"/>
      <c r="M73" s="20"/>
      <c r="N73" s="20"/>
      <c r="O73" s="20"/>
    </row>
    <row r="74" spans="1:15" s="8" customFormat="1" ht="195" customHeight="1" x14ac:dyDescent="0.6">
      <c r="A74" s="354"/>
      <c r="B74" s="355"/>
      <c r="C74" s="356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360"/>
      <c r="L74" s="358"/>
      <c r="M74" s="20"/>
      <c r="N74" s="20"/>
      <c r="O74" s="20"/>
    </row>
    <row r="75" spans="1:15" s="8" customFormat="1" ht="248.25" customHeight="1" x14ac:dyDescent="0.6">
      <c r="A75" s="354"/>
      <c r="B75" s="355"/>
      <c r="C75" s="356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360"/>
      <c r="L75" s="358"/>
      <c r="M75" s="20"/>
      <c r="N75" s="20"/>
      <c r="O75" s="20"/>
    </row>
    <row r="76" spans="1:15" s="8" customFormat="1" ht="168.75" customHeight="1" x14ac:dyDescent="0.6">
      <c r="A76" s="354"/>
      <c r="B76" s="355"/>
      <c r="C76" s="356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360"/>
      <c r="L76" s="358"/>
      <c r="M76" s="20"/>
      <c r="N76" s="20"/>
      <c r="O76" s="20"/>
    </row>
    <row r="77" spans="1:15" s="8" customFormat="1" ht="155.25" customHeight="1" x14ac:dyDescent="0.6">
      <c r="A77" s="354"/>
      <c r="B77" s="355"/>
      <c r="C77" s="356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360"/>
      <c r="L77" s="358"/>
      <c r="M77" s="20"/>
      <c r="N77" s="20"/>
      <c r="O77" s="20"/>
    </row>
    <row r="78" spans="1:15" s="8" customFormat="1" ht="133.5" customHeight="1" x14ac:dyDescent="0.6">
      <c r="A78" s="354"/>
      <c r="B78" s="355"/>
      <c r="C78" s="356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360"/>
      <c r="L78" s="358"/>
      <c r="M78" s="20"/>
      <c r="N78" s="20"/>
      <c r="O78" s="20"/>
    </row>
    <row r="79" spans="1:15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357">
        <v>14</v>
      </c>
      <c r="L79" s="358" t="s">
        <v>37</v>
      </c>
      <c r="M79" s="20"/>
      <c r="N79" s="20"/>
      <c r="O79" s="20"/>
    </row>
    <row r="80" spans="1:15" s="8" customFormat="1" ht="155.25" customHeight="1" x14ac:dyDescent="0.6">
      <c r="A80" s="354"/>
      <c r="B80" s="355"/>
      <c r="C80" s="356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357"/>
      <c r="L80" s="358"/>
      <c r="M80" s="21"/>
      <c r="N80" s="20"/>
      <c r="O80" s="20"/>
    </row>
    <row r="81" spans="1:15" s="8" customFormat="1" ht="173.25" customHeight="1" x14ac:dyDescent="0.6">
      <c r="A81" s="354"/>
      <c r="B81" s="355"/>
      <c r="C81" s="356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357"/>
      <c r="L81" s="358"/>
      <c r="M81" s="20"/>
      <c r="N81" s="20"/>
      <c r="O81" s="20"/>
    </row>
    <row r="82" spans="1:15" s="8" customFormat="1" ht="173.25" customHeight="1" x14ac:dyDescent="0.6">
      <c r="A82" s="354"/>
      <c r="B82" s="355"/>
      <c r="C82" s="356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357"/>
      <c r="L82" s="358"/>
      <c r="M82" s="20"/>
      <c r="N82" s="20"/>
      <c r="O82" s="20"/>
    </row>
    <row r="83" spans="1:15" s="8" customFormat="1" ht="207.75" customHeight="1" x14ac:dyDescent="0.6">
      <c r="A83" s="354"/>
      <c r="B83" s="355"/>
      <c r="C83" s="356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357"/>
      <c r="L83" s="358"/>
      <c r="M83" s="20"/>
      <c r="N83" s="20"/>
      <c r="O83" s="20"/>
    </row>
    <row r="84" spans="1:15" s="8" customFormat="1" ht="188.25" customHeight="1" x14ac:dyDescent="0.6">
      <c r="A84" s="354"/>
      <c r="B84" s="355"/>
      <c r="C84" s="356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357"/>
      <c r="L84" s="358"/>
      <c r="M84" s="20"/>
      <c r="N84" s="20"/>
      <c r="O84" s="20"/>
    </row>
    <row r="85" spans="1:15" s="8" customFormat="1" ht="186.75" customHeight="1" x14ac:dyDescent="0.6">
      <c r="A85" s="354"/>
      <c r="B85" s="355"/>
      <c r="C85" s="356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357"/>
      <c r="L85" s="358"/>
      <c r="M85" s="20"/>
      <c r="N85" s="20"/>
      <c r="O85" s="20"/>
    </row>
    <row r="86" spans="1:15" s="8" customFormat="1" ht="133.5" customHeight="1" x14ac:dyDescent="0.6">
      <c r="A86" s="354"/>
      <c r="B86" s="355"/>
      <c r="C86" s="356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357"/>
      <c r="L86" s="358"/>
      <c r="M86" s="20"/>
      <c r="N86" s="20"/>
      <c r="O86" s="20"/>
    </row>
    <row r="87" spans="1:15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357">
        <v>5</v>
      </c>
      <c r="L87" s="358" t="s">
        <v>39</v>
      </c>
      <c r="M87" s="20"/>
      <c r="N87" s="20"/>
      <c r="O87" s="20"/>
    </row>
    <row r="88" spans="1:15" s="8" customFormat="1" ht="194.25" customHeight="1" x14ac:dyDescent="0.6">
      <c r="A88" s="354"/>
      <c r="B88" s="364"/>
      <c r="C88" s="365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357"/>
      <c r="L88" s="358"/>
      <c r="M88" s="20"/>
      <c r="N88" s="20"/>
      <c r="O88" s="20"/>
    </row>
    <row r="89" spans="1:15" s="8" customFormat="1" ht="194.25" customHeight="1" x14ac:dyDescent="0.6">
      <c r="A89" s="354"/>
      <c r="B89" s="364"/>
      <c r="C89" s="365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357"/>
      <c r="L89" s="358"/>
      <c r="M89" s="20"/>
      <c r="N89" s="20"/>
      <c r="O89" s="20"/>
    </row>
    <row r="90" spans="1:15" s="8" customFormat="1" ht="159" customHeight="1" x14ac:dyDescent="0.6">
      <c r="A90" s="354"/>
      <c r="B90" s="364"/>
      <c r="C90" s="365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357"/>
      <c r="L90" s="358"/>
      <c r="M90" s="20"/>
      <c r="N90" s="20"/>
      <c r="O90" s="20"/>
    </row>
    <row r="91" spans="1:15" s="8" customFormat="1" ht="228.75" customHeight="1" x14ac:dyDescent="0.6">
      <c r="A91" s="354"/>
      <c r="B91" s="364"/>
      <c r="C91" s="365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357"/>
      <c r="L91" s="358"/>
      <c r="M91" s="20"/>
      <c r="N91" s="20"/>
      <c r="O91" s="20"/>
    </row>
    <row r="92" spans="1:15" s="8" customFormat="1" ht="232.5" customHeight="1" x14ac:dyDescent="0.6">
      <c r="A92" s="354"/>
      <c r="B92" s="364"/>
      <c r="C92" s="365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357"/>
      <c r="L92" s="358"/>
      <c r="M92" s="20"/>
      <c r="N92" s="20"/>
      <c r="O92" s="20"/>
    </row>
    <row r="93" spans="1:15" s="8" customFormat="1" ht="128.25" customHeight="1" x14ac:dyDescent="0.6">
      <c r="A93" s="354"/>
      <c r="B93" s="364"/>
      <c r="C93" s="365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357"/>
      <c r="L93" s="358"/>
      <c r="M93" s="20"/>
      <c r="N93" s="20"/>
      <c r="O93" s="20"/>
    </row>
    <row r="94" spans="1:15" s="8" customFormat="1" ht="128.25" customHeight="1" x14ac:dyDescent="0.6">
      <c r="A94" s="354"/>
      <c r="B94" s="364"/>
      <c r="C94" s="365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357"/>
      <c r="L94" s="358"/>
      <c r="M94" s="20"/>
      <c r="N94" s="20"/>
      <c r="O94" s="20"/>
    </row>
    <row r="95" spans="1:15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357">
        <v>6</v>
      </c>
      <c r="L95" s="366" t="s">
        <v>66</v>
      </c>
      <c r="M95" s="20"/>
      <c r="N95" s="20"/>
      <c r="O95" s="20"/>
    </row>
    <row r="96" spans="1:15" s="8" customFormat="1" ht="163.5" customHeight="1" x14ac:dyDescent="0.6">
      <c r="A96" s="354"/>
      <c r="B96" s="364"/>
      <c r="C96" s="365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357"/>
      <c r="L96" s="366"/>
      <c r="M96" s="20"/>
      <c r="N96" s="20"/>
      <c r="O96" s="20"/>
    </row>
    <row r="97" spans="1:15" s="8" customFormat="1" ht="154.5" customHeight="1" x14ac:dyDescent="0.6">
      <c r="A97" s="354"/>
      <c r="B97" s="364"/>
      <c r="C97" s="365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357"/>
      <c r="L97" s="366"/>
      <c r="M97" s="20"/>
      <c r="N97" s="20"/>
      <c r="O97" s="20"/>
    </row>
    <row r="98" spans="1:15" s="8" customFormat="1" ht="172.5" customHeight="1" x14ac:dyDescent="0.6">
      <c r="A98" s="354"/>
      <c r="B98" s="364"/>
      <c r="C98" s="365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357"/>
      <c r="L98" s="366"/>
      <c r="M98" s="20"/>
      <c r="N98" s="20"/>
      <c r="O98" s="20"/>
    </row>
    <row r="99" spans="1:15" s="8" customFormat="1" ht="249.75" customHeight="1" x14ac:dyDescent="0.6">
      <c r="A99" s="354"/>
      <c r="B99" s="364"/>
      <c r="C99" s="365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357"/>
      <c r="L99" s="366"/>
      <c r="M99" s="20"/>
      <c r="N99" s="20"/>
      <c r="O99" s="20"/>
    </row>
    <row r="100" spans="1:15" s="8" customFormat="1" ht="173.25" customHeight="1" x14ac:dyDescent="0.6">
      <c r="A100" s="354"/>
      <c r="B100" s="364"/>
      <c r="C100" s="365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357"/>
      <c r="L100" s="366"/>
      <c r="M100" s="20"/>
      <c r="N100" s="20"/>
      <c r="O100" s="20"/>
    </row>
    <row r="101" spans="1:15" s="8" customFormat="1" ht="143.25" customHeight="1" x14ac:dyDescent="0.6">
      <c r="A101" s="354"/>
      <c r="B101" s="364"/>
      <c r="C101" s="365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357"/>
      <c r="L101" s="366"/>
      <c r="M101" s="20"/>
      <c r="N101" s="20"/>
      <c r="O101" s="20"/>
    </row>
    <row r="102" spans="1:15" s="8" customFormat="1" ht="177" customHeight="1" x14ac:dyDescent="0.6">
      <c r="A102" s="354"/>
      <c r="B102" s="364"/>
      <c r="C102" s="365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357"/>
      <c r="L102" s="366"/>
      <c r="M102" s="20"/>
      <c r="N102" s="20"/>
      <c r="O102" s="20"/>
    </row>
    <row r="103" spans="1:15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357">
        <v>7</v>
      </c>
      <c r="L103" s="367" t="s">
        <v>34</v>
      </c>
      <c r="M103" s="20"/>
      <c r="N103" s="20"/>
      <c r="O103" s="20"/>
    </row>
    <row r="104" spans="1:15" s="8" customFormat="1" ht="130.5" customHeight="1" x14ac:dyDescent="0.6">
      <c r="A104" s="354"/>
      <c r="B104" s="355"/>
      <c r="C104" s="356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357"/>
      <c r="L104" s="367"/>
      <c r="M104" s="20"/>
      <c r="N104" s="20"/>
      <c r="O104" s="20"/>
    </row>
    <row r="105" spans="1:15" s="8" customFormat="1" ht="183.75" customHeight="1" x14ac:dyDescent="0.6">
      <c r="A105" s="354"/>
      <c r="B105" s="355"/>
      <c r="C105" s="356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357"/>
      <c r="L105" s="367"/>
      <c r="M105" s="20"/>
      <c r="N105" s="20"/>
      <c r="O105" s="20"/>
    </row>
    <row r="106" spans="1:15" s="8" customFormat="1" ht="165.75" customHeight="1" x14ac:dyDescent="0.6">
      <c r="A106" s="354"/>
      <c r="B106" s="355"/>
      <c r="C106" s="356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357"/>
      <c r="L106" s="367"/>
      <c r="M106" s="20"/>
      <c r="N106" s="20"/>
      <c r="O106" s="20"/>
    </row>
    <row r="107" spans="1:15" s="8" customFormat="1" ht="234.75" customHeight="1" x14ac:dyDescent="0.6">
      <c r="A107" s="354"/>
      <c r="B107" s="355"/>
      <c r="C107" s="356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357"/>
      <c r="L107" s="367"/>
      <c r="M107" s="20"/>
      <c r="N107" s="20"/>
      <c r="O107" s="20"/>
    </row>
    <row r="108" spans="1:15" s="8" customFormat="1" ht="174.75" customHeight="1" x14ac:dyDescent="0.6">
      <c r="A108" s="354"/>
      <c r="B108" s="355"/>
      <c r="C108" s="356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357"/>
      <c r="L108" s="367"/>
      <c r="M108" s="20"/>
      <c r="N108" s="20"/>
      <c r="O108" s="20"/>
    </row>
    <row r="109" spans="1:15" s="8" customFormat="1" ht="192.75" customHeight="1" x14ac:dyDescent="0.95">
      <c r="A109" s="354"/>
      <c r="B109" s="355"/>
      <c r="C109" s="356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357"/>
      <c r="L109" s="367"/>
      <c r="M109" s="38"/>
      <c r="N109" s="20"/>
      <c r="O109" s="20"/>
    </row>
    <row r="110" spans="1:15" s="8" customFormat="1" ht="130.5" customHeight="1" x14ac:dyDescent="0.6">
      <c r="A110" s="354"/>
      <c r="B110" s="355"/>
      <c r="C110" s="356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357"/>
      <c r="L110" s="367"/>
      <c r="M110" s="20"/>
      <c r="N110" s="20"/>
      <c r="O110" s="20"/>
    </row>
    <row r="111" spans="1:15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357">
        <v>4</v>
      </c>
      <c r="L111" s="363" t="s">
        <v>42</v>
      </c>
      <c r="M111" s="20"/>
      <c r="N111" s="20"/>
      <c r="O111" s="20"/>
    </row>
    <row r="112" spans="1:15" s="8" customFormat="1" ht="174.75" customHeight="1" x14ac:dyDescent="0.6">
      <c r="A112" s="354"/>
      <c r="B112" s="355"/>
      <c r="C112" s="356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357"/>
      <c r="L112" s="363"/>
      <c r="M112" s="20"/>
      <c r="N112" s="20"/>
      <c r="O112" s="20"/>
    </row>
    <row r="113" spans="1:15" s="8" customFormat="1" ht="170.25" customHeight="1" x14ac:dyDescent="0.6">
      <c r="A113" s="354"/>
      <c r="B113" s="355"/>
      <c r="C113" s="356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357"/>
      <c r="L113" s="363"/>
      <c r="M113" s="20"/>
      <c r="N113" s="20"/>
      <c r="O113" s="20"/>
    </row>
    <row r="114" spans="1:15" s="8" customFormat="1" ht="179.25" customHeight="1" x14ac:dyDescent="0.6">
      <c r="A114" s="354"/>
      <c r="B114" s="355"/>
      <c r="C114" s="356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357"/>
      <c r="L114" s="363"/>
      <c r="M114" s="20"/>
      <c r="N114" s="20"/>
      <c r="O114" s="20"/>
    </row>
    <row r="115" spans="1:15" s="8" customFormat="1" ht="183" customHeight="1" x14ac:dyDescent="0.6">
      <c r="A115" s="354"/>
      <c r="B115" s="355"/>
      <c r="C115" s="356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357"/>
      <c r="L115" s="363"/>
      <c r="M115" s="20"/>
      <c r="N115" s="20"/>
      <c r="O115" s="20"/>
    </row>
    <row r="116" spans="1:15" s="8" customFormat="1" ht="165.75" customHeight="1" x14ac:dyDescent="0.6">
      <c r="A116" s="354"/>
      <c r="B116" s="355"/>
      <c r="C116" s="356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357"/>
      <c r="L116" s="363"/>
      <c r="M116" s="20"/>
      <c r="N116" s="20"/>
      <c r="O116" s="20"/>
    </row>
    <row r="117" spans="1:15" s="8" customFormat="1" ht="130.5" customHeight="1" x14ac:dyDescent="0.6">
      <c r="A117" s="354"/>
      <c r="B117" s="355"/>
      <c r="C117" s="356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357"/>
      <c r="L117" s="363"/>
      <c r="M117" s="20"/>
      <c r="N117" s="20"/>
      <c r="O117" s="20"/>
    </row>
    <row r="118" spans="1:15" s="8" customFormat="1" ht="213" customHeight="1" x14ac:dyDescent="0.6">
      <c r="A118" s="354"/>
      <c r="B118" s="355"/>
      <c r="C118" s="356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357"/>
      <c r="L118" s="363"/>
      <c r="M118" s="20"/>
      <c r="N118" s="20"/>
      <c r="O118" s="20"/>
    </row>
    <row r="119" spans="1:15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357">
        <v>6</v>
      </c>
      <c r="L119" s="358" t="s">
        <v>44</v>
      </c>
      <c r="M119" s="20"/>
      <c r="N119" s="20"/>
      <c r="O119" s="20"/>
    </row>
    <row r="120" spans="1:15" s="8" customFormat="1" ht="147" customHeight="1" x14ac:dyDescent="0.6">
      <c r="A120" s="354"/>
      <c r="B120" s="355"/>
      <c r="C120" s="356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357"/>
      <c r="L120" s="358"/>
      <c r="M120" s="20"/>
      <c r="N120" s="20"/>
      <c r="O120" s="20"/>
    </row>
    <row r="121" spans="1:15" s="8" customFormat="1" ht="169.5" customHeight="1" x14ac:dyDescent="0.6">
      <c r="A121" s="354"/>
      <c r="B121" s="355"/>
      <c r="C121" s="356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357"/>
      <c r="L121" s="358"/>
      <c r="M121" s="20"/>
      <c r="N121" s="20"/>
      <c r="O121" s="20"/>
    </row>
    <row r="122" spans="1:15" s="8" customFormat="1" ht="169.5" customHeight="1" x14ac:dyDescent="0.6">
      <c r="A122" s="354"/>
      <c r="B122" s="355"/>
      <c r="C122" s="356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357"/>
      <c r="L122" s="358"/>
      <c r="M122" s="20"/>
      <c r="N122" s="20"/>
      <c r="O122" s="20"/>
    </row>
    <row r="123" spans="1:15" s="8" customFormat="1" ht="231" customHeight="1" x14ac:dyDescent="0.6">
      <c r="A123" s="354"/>
      <c r="B123" s="355"/>
      <c r="C123" s="356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357"/>
      <c r="L123" s="358"/>
      <c r="M123" s="20"/>
      <c r="N123" s="20"/>
      <c r="O123" s="20"/>
    </row>
    <row r="124" spans="1:15" s="8" customFormat="1" ht="198" customHeight="1" x14ac:dyDescent="0.6">
      <c r="A124" s="354"/>
      <c r="B124" s="355"/>
      <c r="C124" s="356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357"/>
      <c r="L124" s="358"/>
      <c r="M124" s="20"/>
      <c r="N124" s="20"/>
      <c r="O124" s="20"/>
    </row>
    <row r="125" spans="1:15" s="8" customFormat="1" ht="128.25" customHeight="1" x14ac:dyDescent="0.6">
      <c r="A125" s="354"/>
      <c r="B125" s="355"/>
      <c r="C125" s="356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357"/>
      <c r="L125" s="358"/>
      <c r="M125" s="20"/>
      <c r="N125" s="20"/>
      <c r="O125" s="20"/>
    </row>
    <row r="126" spans="1:15" s="8" customFormat="1" ht="128.25" customHeight="1" x14ac:dyDescent="0.6">
      <c r="A126" s="354"/>
      <c r="B126" s="355"/>
      <c r="C126" s="356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357"/>
      <c r="L126" s="358"/>
      <c r="M126" s="20"/>
      <c r="N126" s="20"/>
      <c r="O126" s="20"/>
    </row>
    <row r="127" spans="1:15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357">
        <v>7</v>
      </c>
      <c r="L127" s="359" t="s">
        <v>58</v>
      </c>
      <c r="M127" s="20"/>
      <c r="N127" s="20"/>
      <c r="O127" s="20"/>
    </row>
    <row r="128" spans="1:15" s="8" customFormat="1" ht="128.25" customHeight="1" x14ac:dyDescent="0.6">
      <c r="A128" s="354"/>
      <c r="B128" s="355"/>
      <c r="C128" s="356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357"/>
      <c r="L128" s="359"/>
      <c r="M128" s="20"/>
      <c r="N128" s="20"/>
      <c r="O128" s="20"/>
    </row>
    <row r="129" spans="1:15" s="8" customFormat="1" ht="159" customHeight="1" x14ac:dyDescent="0.6">
      <c r="A129" s="354"/>
      <c r="B129" s="355"/>
      <c r="C129" s="356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357"/>
      <c r="L129" s="359"/>
      <c r="M129" s="20"/>
      <c r="N129" s="20"/>
      <c r="O129" s="20"/>
    </row>
    <row r="130" spans="1:15" s="8" customFormat="1" ht="177" customHeight="1" x14ac:dyDescent="0.6">
      <c r="A130" s="354"/>
      <c r="B130" s="355"/>
      <c r="C130" s="356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357"/>
      <c r="L130" s="359"/>
      <c r="M130" s="20"/>
      <c r="N130" s="20"/>
      <c r="O130" s="20"/>
    </row>
    <row r="131" spans="1:15" s="8" customFormat="1" ht="263.25" customHeight="1" x14ac:dyDescent="0.6">
      <c r="A131" s="354"/>
      <c r="B131" s="355"/>
      <c r="C131" s="356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357"/>
      <c r="L131" s="359"/>
      <c r="M131" s="20"/>
      <c r="N131" s="20"/>
      <c r="O131" s="20"/>
    </row>
    <row r="132" spans="1:15" s="8" customFormat="1" ht="201.75" customHeight="1" x14ac:dyDescent="0.6">
      <c r="A132" s="354"/>
      <c r="B132" s="355"/>
      <c r="C132" s="356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357"/>
      <c r="L132" s="359"/>
      <c r="M132" s="20"/>
      <c r="N132" s="20"/>
      <c r="O132" s="20"/>
    </row>
    <row r="133" spans="1:15" s="8" customFormat="1" ht="172.5" customHeight="1" x14ac:dyDescent="0.6">
      <c r="A133" s="354"/>
      <c r="B133" s="355"/>
      <c r="C133" s="356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357"/>
      <c r="L133" s="359"/>
      <c r="M133" s="20"/>
      <c r="N133" s="20"/>
      <c r="O133" s="20"/>
    </row>
    <row r="134" spans="1:15" s="8" customFormat="1" ht="128.25" customHeight="1" x14ac:dyDescent="0.6">
      <c r="A134" s="354"/>
      <c r="B134" s="355"/>
      <c r="C134" s="356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357"/>
      <c r="L134" s="359"/>
      <c r="M134" s="20"/>
      <c r="N134" s="20"/>
      <c r="O134" s="20"/>
    </row>
    <row r="135" spans="1:15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357">
        <v>7</v>
      </c>
      <c r="L135" s="362" t="s">
        <v>59</v>
      </c>
      <c r="M135" s="20"/>
      <c r="N135" s="20"/>
      <c r="O135" s="20"/>
    </row>
    <row r="136" spans="1:15" s="8" customFormat="1" ht="196.5" customHeight="1" x14ac:dyDescent="0.6">
      <c r="A136" s="354"/>
      <c r="B136" s="355"/>
      <c r="C136" s="356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357"/>
      <c r="L136" s="362"/>
      <c r="M136" s="20"/>
      <c r="N136" s="20"/>
      <c r="O136" s="20"/>
    </row>
    <row r="137" spans="1:15" s="8" customFormat="1" ht="170.25" customHeight="1" x14ac:dyDescent="0.6">
      <c r="A137" s="354"/>
      <c r="B137" s="355"/>
      <c r="C137" s="356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357"/>
      <c r="L137" s="362"/>
      <c r="M137" s="20"/>
      <c r="N137" s="20"/>
      <c r="O137" s="20"/>
    </row>
    <row r="138" spans="1:15" s="8" customFormat="1" ht="201" customHeight="1" x14ac:dyDescent="0.6">
      <c r="A138" s="354"/>
      <c r="B138" s="355"/>
      <c r="C138" s="356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357"/>
      <c r="L138" s="362"/>
      <c r="M138" s="20"/>
      <c r="N138" s="20"/>
      <c r="O138" s="20"/>
    </row>
    <row r="139" spans="1:15" s="8" customFormat="1" ht="217.5" customHeight="1" x14ac:dyDescent="0.6">
      <c r="A139" s="354"/>
      <c r="B139" s="355"/>
      <c r="C139" s="356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357"/>
      <c r="L139" s="362"/>
      <c r="M139" s="20"/>
      <c r="N139" s="20"/>
      <c r="O139" s="20"/>
    </row>
    <row r="140" spans="1:15" s="8" customFormat="1" ht="174.75" customHeight="1" x14ac:dyDescent="0.6">
      <c r="A140" s="354"/>
      <c r="B140" s="355"/>
      <c r="C140" s="356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357"/>
      <c r="L140" s="362"/>
      <c r="M140" s="20"/>
      <c r="N140" s="20"/>
      <c r="O140" s="20"/>
    </row>
    <row r="141" spans="1:15" s="8" customFormat="1" ht="130.5" customHeight="1" x14ac:dyDescent="0.6">
      <c r="A141" s="354"/>
      <c r="B141" s="355"/>
      <c r="C141" s="356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357"/>
      <c r="L141" s="362"/>
      <c r="M141" s="20"/>
      <c r="N141" s="20"/>
      <c r="O141" s="20"/>
    </row>
    <row r="142" spans="1:15" s="8" customFormat="1" ht="130.5" customHeight="1" x14ac:dyDescent="0.6">
      <c r="A142" s="354"/>
      <c r="B142" s="355"/>
      <c r="C142" s="356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357"/>
      <c r="L142" s="362"/>
      <c r="M142" s="20"/>
      <c r="N142" s="20"/>
      <c r="O142" s="20"/>
    </row>
    <row r="143" spans="1:15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357">
        <v>10</v>
      </c>
      <c r="L143" s="358" t="s">
        <v>47</v>
      </c>
      <c r="M143" s="20"/>
      <c r="N143" s="20"/>
      <c r="O143" s="20"/>
    </row>
    <row r="144" spans="1:15" s="8" customFormat="1" ht="130.5" customHeight="1" x14ac:dyDescent="0.6">
      <c r="A144" s="354"/>
      <c r="B144" s="360"/>
      <c r="C144" s="356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357"/>
      <c r="L144" s="358"/>
      <c r="M144" s="20"/>
      <c r="N144" s="20"/>
      <c r="O144" s="20"/>
    </row>
    <row r="145" spans="1:15" s="8" customFormat="1" ht="205.5" customHeight="1" x14ac:dyDescent="0.6">
      <c r="A145" s="354"/>
      <c r="B145" s="360"/>
      <c r="C145" s="356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357"/>
      <c r="L145" s="358"/>
      <c r="M145" s="20"/>
      <c r="N145" s="20"/>
      <c r="O145" s="20"/>
    </row>
    <row r="146" spans="1:15" s="8" customFormat="1" ht="179.25" customHeight="1" x14ac:dyDescent="0.6">
      <c r="A146" s="354"/>
      <c r="B146" s="360"/>
      <c r="C146" s="356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357"/>
      <c r="L146" s="358"/>
      <c r="M146" s="20"/>
      <c r="N146" s="20"/>
      <c r="O146" s="20"/>
    </row>
    <row r="147" spans="1:15" s="8" customFormat="1" ht="221.25" customHeight="1" x14ac:dyDescent="0.6">
      <c r="A147" s="354"/>
      <c r="B147" s="360"/>
      <c r="C147" s="356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357"/>
      <c r="L147" s="358"/>
      <c r="M147" s="20"/>
      <c r="N147" s="20"/>
      <c r="O147" s="20"/>
    </row>
    <row r="148" spans="1:15" s="8" customFormat="1" ht="195.75" customHeight="1" x14ac:dyDescent="0.6">
      <c r="A148" s="354"/>
      <c r="B148" s="360"/>
      <c r="C148" s="356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357"/>
      <c r="L148" s="358"/>
      <c r="M148" s="20"/>
      <c r="N148" s="20"/>
      <c r="O148" s="20"/>
    </row>
    <row r="149" spans="1:15" s="8" customFormat="1" ht="130.5" customHeight="1" x14ac:dyDescent="0.6">
      <c r="A149" s="354"/>
      <c r="B149" s="360"/>
      <c r="C149" s="356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357"/>
      <c r="L149" s="358"/>
      <c r="M149" s="20"/>
      <c r="N149" s="20"/>
      <c r="O149" s="20"/>
    </row>
    <row r="150" spans="1:15" s="8" customFormat="1" ht="130.5" customHeight="1" x14ac:dyDescent="0.6">
      <c r="A150" s="354"/>
      <c r="B150" s="360"/>
      <c r="C150" s="356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357"/>
      <c r="L150" s="358"/>
      <c r="M150" s="20"/>
      <c r="N150" s="20"/>
      <c r="O150" s="20"/>
    </row>
    <row r="151" spans="1:15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357">
        <v>4</v>
      </c>
      <c r="L151" s="361" t="s">
        <v>60</v>
      </c>
      <c r="M151" s="20"/>
      <c r="N151" s="20"/>
      <c r="O151" s="20"/>
    </row>
    <row r="152" spans="1:15" s="8" customFormat="1" ht="149.25" customHeight="1" x14ac:dyDescent="0.6">
      <c r="A152" s="354"/>
      <c r="B152" s="355"/>
      <c r="C152" s="356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357"/>
      <c r="L152" s="361"/>
      <c r="M152" s="20"/>
      <c r="N152" s="20"/>
      <c r="O152" s="20"/>
    </row>
    <row r="153" spans="1:15" s="8" customFormat="1" ht="157.5" customHeight="1" x14ac:dyDescent="0.6">
      <c r="A153" s="354"/>
      <c r="B153" s="355"/>
      <c r="C153" s="356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357"/>
      <c r="L153" s="361"/>
      <c r="M153" s="20"/>
      <c r="N153" s="20"/>
      <c r="O153" s="20"/>
    </row>
    <row r="154" spans="1:15" s="8" customFormat="1" ht="138.75" customHeight="1" x14ac:dyDescent="0.6">
      <c r="A154" s="354"/>
      <c r="B154" s="355"/>
      <c r="C154" s="356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357"/>
      <c r="L154" s="361"/>
      <c r="M154" s="20"/>
      <c r="N154" s="20"/>
      <c r="O154" s="20"/>
    </row>
    <row r="155" spans="1:15" s="8" customFormat="1" ht="234" customHeight="1" x14ac:dyDescent="0.6">
      <c r="A155" s="354"/>
      <c r="B155" s="355"/>
      <c r="C155" s="356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357"/>
      <c r="L155" s="361"/>
      <c r="M155" s="20"/>
      <c r="N155" s="20"/>
      <c r="O155" s="20"/>
    </row>
    <row r="156" spans="1:15" s="8" customFormat="1" ht="204" customHeight="1" x14ac:dyDescent="0.6">
      <c r="A156" s="354"/>
      <c r="B156" s="355"/>
      <c r="C156" s="356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357"/>
      <c r="L156" s="361"/>
      <c r="M156" s="20"/>
      <c r="N156" s="20"/>
      <c r="O156" s="20"/>
    </row>
    <row r="157" spans="1:15" s="8" customFormat="1" ht="157.5" customHeight="1" x14ac:dyDescent="0.6">
      <c r="A157" s="354"/>
      <c r="B157" s="355"/>
      <c r="C157" s="356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357"/>
      <c r="L157" s="361"/>
      <c r="M157" s="20"/>
      <c r="N157" s="20"/>
      <c r="O157" s="20"/>
    </row>
    <row r="158" spans="1:15" s="8" customFormat="1" ht="131.25" customHeight="1" x14ac:dyDescent="0.6">
      <c r="A158" s="354"/>
      <c r="B158" s="355"/>
      <c r="C158" s="356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357"/>
      <c r="L158" s="361"/>
      <c r="M158" s="20"/>
      <c r="N158" s="20"/>
      <c r="O158" s="20"/>
    </row>
    <row r="159" spans="1:15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357">
        <v>4</v>
      </c>
      <c r="L159" s="358" t="s">
        <v>50</v>
      </c>
      <c r="M159" s="20"/>
      <c r="N159" s="20"/>
      <c r="O159" s="20"/>
    </row>
    <row r="160" spans="1:15" s="8" customFormat="1" ht="165" customHeight="1" x14ac:dyDescent="0.6">
      <c r="A160" s="354"/>
      <c r="B160" s="355"/>
      <c r="C160" s="356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357"/>
      <c r="L160" s="358"/>
      <c r="M160" s="20"/>
      <c r="N160" s="20"/>
      <c r="O160" s="20"/>
    </row>
    <row r="161" spans="1:15" s="8" customFormat="1" ht="162" customHeight="1" x14ac:dyDescent="0.6">
      <c r="A161" s="354"/>
      <c r="B161" s="355"/>
      <c r="C161" s="356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357"/>
      <c r="L161" s="358"/>
      <c r="M161" s="20"/>
      <c r="N161" s="20"/>
      <c r="O161" s="20"/>
    </row>
    <row r="162" spans="1:15" s="8" customFormat="1" ht="131.25" customHeight="1" x14ac:dyDescent="0.6">
      <c r="A162" s="354"/>
      <c r="B162" s="355"/>
      <c r="C162" s="356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357"/>
      <c r="L162" s="358"/>
      <c r="M162" s="20"/>
      <c r="N162" s="20"/>
      <c r="O162" s="20"/>
    </row>
    <row r="163" spans="1:15" s="8" customFormat="1" ht="245.25" customHeight="1" x14ac:dyDescent="0.6">
      <c r="A163" s="354"/>
      <c r="B163" s="355"/>
      <c r="C163" s="356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357"/>
      <c r="L163" s="358"/>
      <c r="M163" s="20"/>
      <c r="N163" s="20"/>
      <c r="O163" s="20"/>
    </row>
    <row r="164" spans="1:15" s="8" customFormat="1" ht="191.25" customHeight="1" x14ac:dyDescent="0.6">
      <c r="A164" s="354"/>
      <c r="B164" s="355"/>
      <c r="C164" s="356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357"/>
      <c r="L164" s="358"/>
      <c r="M164" s="20"/>
      <c r="N164" s="20"/>
      <c r="O164" s="20"/>
    </row>
    <row r="165" spans="1:15" s="8" customFormat="1" ht="131.25" customHeight="1" x14ac:dyDescent="0.6">
      <c r="A165" s="354"/>
      <c r="B165" s="355"/>
      <c r="C165" s="356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357"/>
      <c r="L165" s="358"/>
      <c r="M165" s="20"/>
      <c r="N165" s="20"/>
      <c r="O165" s="20"/>
    </row>
    <row r="166" spans="1:15" s="8" customFormat="1" ht="131.25" customHeight="1" x14ac:dyDescent="0.6">
      <c r="A166" s="354"/>
      <c r="B166" s="355"/>
      <c r="C166" s="356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357"/>
      <c r="L166" s="358"/>
      <c r="M166" s="20"/>
      <c r="N166" s="20"/>
      <c r="O166" s="20"/>
    </row>
    <row r="167" spans="1:15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357">
        <v>11</v>
      </c>
      <c r="L167" s="358" t="s">
        <v>64</v>
      </c>
      <c r="M167" s="20"/>
      <c r="N167" s="20"/>
      <c r="O167" s="20"/>
    </row>
    <row r="168" spans="1:15" s="8" customFormat="1" ht="172.5" customHeight="1" x14ac:dyDescent="0.6">
      <c r="A168" s="354"/>
      <c r="B168" s="355"/>
      <c r="C168" s="356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357"/>
      <c r="L168" s="358"/>
      <c r="M168" s="20"/>
      <c r="N168" s="20"/>
      <c r="O168" s="20"/>
    </row>
    <row r="169" spans="1:15" s="8" customFormat="1" ht="146.25" customHeight="1" x14ac:dyDescent="0.6">
      <c r="A169" s="354"/>
      <c r="B169" s="355"/>
      <c r="C169" s="356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357"/>
      <c r="L169" s="358"/>
      <c r="M169" s="20"/>
      <c r="N169" s="20"/>
      <c r="O169" s="20"/>
    </row>
    <row r="170" spans="1:15" s="8" customFormat="1" ht="159" customHeight="1" x14ac:dyDescent="0.6">
      <c r="A170" s="354"/>
      <c r="B170" s="355"/>
      <c r="C170" s="356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357"/>
      <c r="L170" s="358"/>
      <c r="M170" s="20"/>
      <c r="N170" s="20"/>
      <c r="O170" s="20"/>
    </row>
    <row r="171" spans="1:15" s="8" customFormat="1" ht="166.5" customHeight="1" x14ac:dyDescent="0.6">
      <c r="A171" s="354"/>
      <c r="B171" s="355"/>
      <c r="C171" s="356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357"/>
      <c r="L171" s="358"/>
      <c r="M171" s="20"/>
      <c r="N171" s="20"/>
      <c r="O171" s="20"/>
    </row>
    <row r="172" spans="1:15" s="8" customFormat="1" ht="215.25" customHeight="1" x14ac:dyDescent="0.6">
      <c r="A172" s="354"/>
      <c r="B172" s="355"/>
      <c r="C172" s="356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357"/>
      <c r="L172" s="358"/>
      <c r="M172" s="20"/>
      <c r="N172" s="20"/>
      <c r="O172" s="20"/>
    </row>
    <row r="173" spans="1:15" s="8" customFormat="1" ht="141.75" customHeight="1" x14ac:dyDescent="0.6">
      <c r="A173" s="354"/>
      <c r="B173" s="355"/>
      <c r="C173" s="356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357"/>
      <c r="L173" s="358"/>
      <c r="M173" s="20"/>
      <c r="N173" s="20"/>
      <c r="O173" s="20"/>
    </row>
    <row r="174" spans="1:15" s="8" customFormat="1" ht="128.25" customHeight="1" x14ac:dyDescent="0.6">
      <c r="A174" s="354"/>
      <c r="B174" s="355"/>
      <c r="C174" s="356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357"/>
      <c r="L174" s="358"/>
      <c r="M174" s="20"/>
      <c r="N174" s="20"/>
      <c r="O174" s="20"/>
    </row>
    <row r="175" spans="1:15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357">
        <v>3</v>
      </c>
      <c r="L175" s="359" t="s">
        <v>53</v>
      </c>
      <c r="M175" s="20"/>
      <c r="N175" s="20"/>
      <c r="O175" s="20"/>
    </row>
    <row r="176" spans="1:15" s="8" customFormat="1" ht="169.5" customHeight="1" x14ac:dyDescent="0.6">
      <c r="A176" s="354"/>
      <c r="B176" s="355"/>
      <c r="C176" s="356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357"/>
      <c r="L176" s="359"/>
      <c r="M176" s="20"/>
      <c r="N176" s="20"/>
      <c r="O176" s="20"/>
    </row>
    <row r="177" spans="1:15" s="8" customFormat="1" ht="154.5" customHeight="1" x14ac:dyDescent="0.6">
      <c r="A177" s="354"/>
      <c r="B177" s="355"/>
      <c r="C177" s="356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357"/>
      <c r="L177" s="359"/>
      <c r="M177" s="20"/>
      <c r="N177" s="20"/>
      <c r="O177" s="20"/>
    </row>
    <row r="178" spans="1:15" s="8" customFormat="1" ht="184.5" customHeight="1" x14ac:dyDescent="0.6">
      <c r="A178" s="354"/>
      <c r="B178" s="355"/>
      <c r="C178" s="356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357"/>
      <c r="L178" s="359"/>
      <c r="M178" s="20"/>
      <c r="N178" s="20"/>
      <c r="O178" s="20"/>
    </row>
    <row r="179" spans="1:15" s="8" customFormat="1" ht="232.5" customHeight="1" x14ac:dyDescent="0.6">
      <c r="A179" s="354"/>
      <c r="B179" s="355"/>
      <c r="C179" s="356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357"/>
      <c r="L179" s="359"/>
      <c r="M179" s="20"/>
      <c r="N179" s="20"/>
      <c r="O179" s="20"/>
    </row>
    <row r="180" spans="1:15" s="8" customFormat="1" ht="183" customHeight="1" x14ac:dyDescent="0.6">
      <c r="A180" s="354"/>
      <c r="B180" s="355"/>
      <c r="C180" s="356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357"/>
      <c r="L180" s="359"/>
      <c r="M180" s="20"/>
      <c r="N180" s="20"/>
      <c r="O180" s="20"/>
    </row>
    <row r="181" spans="1:15" s="8" customFormat="1" ht="191.25" customHeight="1" x14ac:dyDescent="0.6">
      <c r="A181" s="354"/>
      <c r="B181" s="355"/>
      <c r="C181" s="356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357"/>
      <c r="L181" s="359"/>
      <c r="M181" s="20"/>
      <c r="N181" s="20"/>
      <c r="O181" s="20"/>
    </row>
    <row r="182" spans="1:15" s="8" customFormat="1" ht="173.25" customHeight="1" x14ac:dyDescent="0.6">
      <c r="A182" s="354"/>
      <c r="B182" s="355"/>
      <c r="C182" s="356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357"/>
      <c r="L182" s="359"/>
      <c r="M182" s="20"/>
      <c r="N182" s="20"/>
      <c r="O182" s="20"/>
    </row>
    <row r="183" spans="1:15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357">
        <v>3</v>
      </c>
      <c r="L183" s="359" t="s">
        <v>57</v>
      </c>
      <c r="M183" s="20"/>
      <c r="N183" s="20"/>
      <c r="O183" s="20"/>
    </row>
    <row r="184" spans="1:15" s="8" customFormat="1" ht="169.5" customHeight="1" x14ac:dyDescent="0.6">
      <c r="A184" s="354"/>
      <c r="B184" s="355"/>
      <c r="C184" s="356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357"/>
      <c r="L184" s="359"/>
      <c r="M184" s="20"/>
      <c r="N184" s="20"/>
      <c r="O184" s="20"/>
    </row>
    <row r="185" spans="1:15" s="8" customFormat="1" ht="154.5" customHeight="1" x14ac:dyDescent="0.6">
      <c r="A185" s="354"/>
      <c r="B185" s="355"/>
      <c r="C185" s="356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357"/>
      <c r="L185" s="359"/>
      <c r="M185" s="20"/>
      <c r="N185" s="20"/>
      <c r="O185" s="20"/>
    </row>
    <row r="186" spans="1:15" s="8" customFormat="1" ht="184.5" customHeight="1" x14ac:dyDescent="0.6">
      <c r="A186" s="354"/>
      <c r="B186" s="355"/>
      <c r="C186" s="356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357"/>
      <c r="L186" s="359"/>
      <c r="M186" s="20"/>
      <c r="N186" s="20"/>
      <c r="O186" s="20"/>
    </row>
    <row r="187" spans="1:15" s="8" customFormat="1" ht="236.25" customHeight="1" x14ac:dyDescent="0.6">
      <c r="A187" s="354"/>
      <c r="B187" s="355"/>
      <c r="C187" s="356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357"/>
      <c r="L187" s="359"/>
      <c r="M187" s="20"/>
      <c r="N187" s="20"/>
      <c r="O187" s="20"/>
    </row>
    <row r="188" spans="1:15" s="8" customFormat="1" ht="183" customHeight="1" x14ac:dyDescent="0.6">
      <c r="A188" s="354"/>
      <c r="B188" s="355"/>
      <c r="C188" s="356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357"/>
      <c r="L188" s="359"/>
      <c r="M188" s="20"/>
      <c r="N188" s="20"/>
      <c r="O188" s="20"/>
    </row>
    <row r="189" spans="1:15" s="8" customFormat="1" ht="128.25" customHeight="1" x14ac:dyDescent="0.6">
      <c r="A189" s="354"/>
      <c r="B189" s="355"/>
      <c r="C189" s="356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357"/>
      <c r="L189" s="359"/>
      <c r="M189" s="20"/>
      <c r="N189" s="20"/>
      <c r="O189" s="20"/>
    </row>
    <row r="190" spans="1:15" s="8" customFormat="1" ht="128.25" customHeight="1" x14ac:dyDescent="0.6">
      <c r="A190" s="354"/>
      <c r="B190" s="355"/>
      <c r="C190" s="356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357"/>
      <c r="L190" s="359"/>
      <c r="M190" s="20"/>
      <c r="N190" s="20"/>
      <c r="O190" s="20"/>
    </row>
    <row r="191" spans="1:15" ht="54" x14ac:dyDescent="0.95">
      <c r="K191" s="22"/>
    </row>
    <row r="192" spans="1:15" ht="54" x14ac:dyDescent="0.95">
      <c r="K192" s="22"/>
    </row>
    <row r="193" spans="1:11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1">
      <c r="A4" s="462" t="s">
        <v>1</v>
      </c>
      <c r="B4" s="462" t="s">
        <v>2</v>
      </c>
      <c r="C4" s="462" t="s">
        <v>3</v>
      </c>
      <c r="D4" s="462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458" t="s">
        <v>5</v>
      </c>
      <c r="N4" s="462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1">
      <c r="A5" s="462"/>
      <c r="B5" s="462"/>
      <c r="C5" s="462"/>
      <c r="D5" s="462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458"/>
      <c r="N5" s="462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1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6">
      <c r="A7" s="462"/>
      <c r="B7" s="467" t="s">
        <v>63</v>
      </c>
      <c r="C7" s="468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470">
        <f>M15+M23+M31+M39+M47+M55+M63+M71+M79+M87+M95+M103+M111+M119+M127+M135+M143+M151+M159+M167+M175+M183</f>
        <v>150</v>
      </c>
      <c r="N7" s="472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6">
      <c r="A8" s="462"/>
      <c r="B8" s="467"/>
      <c r="C8" s="469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471"/>
      <c r="N8" s="47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6">
      <c r="A9" s="462"/>
      <c r="B9" s="467"/>
      <c r="C9" s="469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471"/>
      <c r="N9" s="473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6">
      <c r="A10" s="462"/>
      <c r="B10" s="467"/>
      <c r="C10" s="469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471"/>
      <c r="N10" s="473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6">
      <c r="A11" s="462"/>
      <c r="B11" s="467"/>
      <c r="C11" s="469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471"/>
      <c r="N11" s="473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6">
      <c r="A12" s="462"/>
      <c r="B12" s="467"/>
      <c r="C12" s="469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471"/>
      <c r="N12" s="473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6">
      <c r="A13" s="462"/>
      <c r="B13" s="467"/>
      <c r="C13" s="469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471"/>
      <c r="N13" s="473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6">
      <c r="A14" s="462"/>
      <c r="B14" s="467"/>
      <c r="C14" s="469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471"/>
      <c r="N14" s="474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6">
      <c r="A15" s="466">
        <v>1</v>
      </c>
      <c r="B15" s="455" t="s">
        <v>25</v>
      </c>
      <c r="C15" s="456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458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466"/>
      <c r="B16" s="455"/>
      <c r="C16" s="456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458"/>
      <c r="N16" s="370"/>
      <c r="O16" s="20"/>
      <c r="P16" s="20"/>
      <c r="Q16" s="20"/>
    </row>
    <row r="17" spans="1:17" s="8" customFormat="1" ht="164.25" customHeight="1" x14ac:dyDescent="0.6">
      <c r="A17" s="466"/>
      <c r="B17" s="455"/>
      <c r="C17" s="456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458"/>
      <c r="N17" s="370"/>
      <c r="O17" s="20"/>
      <c r="P17" s="20"/>
      <c r="Q17" s="20"/>
    </row>
    <row r="18" spans="1:17" s="8" customFormat="1" ht="168.75" customHeight="1" x14ac:dyDescent="0.6">
      <c r="A18" s="466"/>
      <c r="B18" s="455"/>
      <c r="C18" s="456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458"/>
      <c r="N18" s="370"/>
      <c r="O18" s="20"/>
      <c r="P18" s="20"/>
      <c r="Q18" s="20"/>
    </row>
    <row r="19" spans="1:17" s="8" customFormat="1" ht="195" customHeight="1" x14ac:dyDescent="0.6">
      <c r="A19" s="466"/>
      <c r="B19" s="455"/>
      <c r="C19" s="456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458"/>
      <c r="N19" s="370"/>
      <c r="O19" s="20"/>
      <c r="P19" s="20"/>
      <c r="Q19" s="20"/>
    </row>
    <row r="20" spans="1:17" s="8" customFormat="1" ht="159.75" customHeight="1" x14ac:dyDescent="0.6">
      <c r="A20" s="466"/>
      <c r="B20" s="455"/>
      <c r="C20" s="456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458"/>
      <c r="N20" s="370"/>
      <c r="O20" s="20"/>
      <c r="P20" s="20"/>
      <c r="Q20" s="20"/>
    </row>
    <row r="21" spans="1:17" s="8" customFormat="1" ht="144" customHeight="1" x14ac:dyDescent="0.6">
      <c r="A21" s="466"/>
      <c r="B21" s="455"/>
      <c r="C21" s="456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458"/>
      <c r="N21" s="370"/>
      <c r="O21" s="20"/>
      <c r="P21" s="20"/>
      <c r="Q21" s="20"/>
    </row>
    <row r="22" spans="1:17" s="8" customFormat="1" ht="124.5" customHeight="1" x14ac:dyDescent="0.6">
      <c r="A22" s="466"/>
      <c r="B22" s="455"/>
      <c r="C22" s="456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458"/>
      <c r="N22" s="370"/>
      <c r="O22" s="20"/>
      <c r="P22" s="20"/>
      <c r="Q22" s="20"/>
    </row>
    <row r="23" spans="1:17" s="8" customFormat="1" ht="203.25" customHeight="1" x14ac:dyDescent="0.6">
      <c r="A23" s="466">
        <v>2</v>
      </c>
      <c r="B23" s="455" t="s">
        <v>27</v>
      </c>
      <c r="C23" s="456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458">
        <v>4</v>
      </c>
      <c r="N23" s="459" t="s">
        <v>62</v>
      </c>
      <c r="O23" s="20"/>
      <c r="P23" s="20"/>
      <c r="Q23" s="20"/>
    </row>
    <row r="24" spans="1:17" s="8" customFormat="1" ht="132" customHeight="1" x14ac:dyDescent="0.6">
      <c r="A24" s="466"/>
      <c r="B24" s="455"/>
      <c r="C24" s="456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458"/>
      <c r="N24" s="459"/>
      <c r="O24" s="20"/>
      <c r="P24" s="20"/>
      <c r="Q24" s="20"/>
    </row>
    <row r="25" spans="1:17" s="8" customFormat="1" ht="132" customHeight="1" x14ac:dyDescent="0.6">
      <c r="A25" s="466"/>
      <c r="B25" s="455"/>
      <c r="C25" s="456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458"/>
      <c r="N25" s="459"/>
      <c r="O25" s="20"/>
      <c r="P25" s="20"/>
      <c r="Q25" s="20"/>
    </row>
    <row r="26" spans="1:17" s="8" customFormat="1" ht="185.25" customHeight="1" x14ac:dyDescent="0.6">
      <c r="A26" s="466"/>
      <c r="B26" s="455"/>
      <c r="C26" s="456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458"/>
      <c r="N26" s="459"/>
      <c r="O26" s="20"/>
      <c r="P26" s="20"/>
      <c r="Q26" s="20"/>
    </row>
    <row r="27" spans="1:17" s="8" customFormat="1" ht="248.25" customHeight="1" x14ac:dyDescent="0.6">
      <c r="A27" s="466"/>
      <c r="B27" s="455"/>
      <c r="C27" s="456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458"/>
      <c r="N27" s="459"/>
      <c r="O27" s="20"/>
      <c r="P27" s="20"/>
      <c r="Q27" s="20"/>
    </row>
    <row r="28" spans="1:17" s="8" customFormat="1" ht="177" customHeight="1" x14ac:dyDescent="0.6">
      <c r="A28" s="466"/>
      <c r="B28" s="455"/>
      <c r="C28" s="456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458"/>
      <c r="N28" s="459"/>
      <c r="O28" s="20"/>
      <c r="P28" s="20"/>
      <c r="Q28" s="20"/>
    </row>
    <row r="29" spans="1:17" s="8" customFormat="1" ht="132" customHeight="1" x14ac:dyDescent="0.6">
      <c r="A29" s="466"/>
      <c r="B29" s="455"/>
      <c r="C29" s="456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458"/>
      <c r="N29" s="459"/>
      <c r="O29" s="20"/>
      <c r="P29" s="20"/>
      <c r="Q29" s="20"/>
    </row>
    <row r="30" spans="1:17" s="8" customFormat="1" ht="132" customHeight="1" x14ac:dyDescent="0.6">
      <c r="A30" s="466"/>
      <c r="B30" s="455"/>
      <c r="C30" s="456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458"/>
      <c r="N30" s="459"/>
      <c r="O30" s="20"/>
      <c r="P30" s="20"/>
      <c r="Q30" s="20"/>
    </row>
    <row r="31" spans="1:17" s="8" customFormat="1" ht="188.25" customHeight="1" x14ac:dyDescent="0.6">
      <c r="A31" s="466">
        <v>3</v>
      </c>
      <c r="B31" s="455" t="s">
        <v>28</v>
      </c>
      <c r="C31" s="456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458">
        <v>6</v>
      </c>
      <c r="N31" s="457" t="s">
        <v>29</v>
      </c>
      <c r="O31" s="20"/>
      <c r="P31" s="20"/>
      <c r="Q31" s="20"/>
    </row>
    <row r="32" spans="1:17" s="8" customFormat="1" ht="171.75" customHeight="1" x14ac:dyDescent="0.6">
      <c r="A32" s="466"/>
      <c r="B32" s="455"/>
      <c r="C32" s="456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458"/>
      <c r="N32" s="457"/>
      <c r="O32" s="20"/>
      <c r="P32" s="20"/>
      <c r="Q32" s="20"/>
    </row>
    <row r="33" spans="1:17" s="8" customFormat="1" ht="186.75" customHeight="1" x14ac:dyDescent="0.6">
      <c r="A33" s="466"/>
      <c r="B33" s="455"/>
      <c r="C33" s="456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458"/>
      <c r="N33" s="457"/>
      <c r="O33" s="20"/>
      <c r="P33" s="20"/>
      <c r="Q33" s="20"/>
    </row>
    <row r="34" spans="1:17" s="8" customFormat="1" ht="174" customHeight="1" x14ac:dyDescent="0.6">
      <c r="A34" s="466"/>
      <c r="B34" s="455"/>
      <c r="C34" s="456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458"/>
      <c r="N34" s="457"/>
      <c r="O34" s="20"/>
      <c r="P34" s="20"/>
      <c r="Q34" s="20"/>
    </row>
    <row r="35" spans="1:17" s="8" customFormat="1" ht="246" customHeight="1" x14ac:dyDescent="0.6">
      <c r="A35" s="466"/>
      <c r="B35" s="455"/>
      <c r="C35" s="456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458"/>
      <c r="N35" s="457"/>
      <c r="O35" s="20"/>
      <c r="P35" s="20"/>
      <c r="Q35" s="20"/>
    </row>
    <row r="36" spans="1:17" s="8" customFormat="1" ht="171.75" customHeight="1" x14ac:dyDescent="0.6">
      <c r="A36" s="466"/>
      <c r="B36" s="455"/>
      <c r="C36" s="456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458"/>
      <c r="N36" s="457"/>
      <c r="O36" s="20"/>
      <c r="P36" s="20"/>
      <c r="Q36" s="20"/>
    </row>
    <row r="37" spans="1:17" s="8" customFormat="1" ht="132" customHeight="1" x14ac:dyDescent="0.6">
      <c r="A37" s="466"/>
      <c r="B37" s="455"/>
      <c r="C37" s="456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458"/>
      <c r="N37" s="457"/>
      <c r="O37" s="20"/>
      <c r="P37" s="20"/>
      <c r="Q37" s="20"/>
    </row>
    <row r="38" spans="1:17" s="8" customFormat="1" ht="132" customHeight="1" x14ac:dyDescent="0.6">
      <c r="A38" s="466"/>
      <c r="B38" s="455"/>
      <c r="C38" s="456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458"/>
      <c r="N38" s="457"/>
      <c r="O38" s="20"/>
      <c r="P38" s="20"/>
      <c r="Q38" s="20"/>
    </row>
    <row r="39" spans="1:17" s="8" customFormat="1" ht="188.25" customHeight="1" x14ac:dyDescent="0.6">
      <c r="A39" s="354">
        <v>4</v>
      </c>
      <c r="B39" s="455" t="s">
        <v>74</v>
      </c>
      <c r="C39" s="456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458">
        <v>4</v>
      </c>
      <c r="N39" s="457" t="s">
        <v>30</v>
      </c>
      <c r="O39" s="20"/>
      <c r="P39" s="20"/>
      <c r="Q39" s="20"/>
    </row>
    <row r="40" spans="1:17" s="8" customFormat="1" ht="162.75" customHeight="1" x14ac:dyDescent="0.6">
      <c r="A40" s="354"/>
      <c r="B40" s="455"/>
      <c r="C40" s="456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458"/>
      <c r="N40" s="457"/>
      <c r="O40" s="20"/>
      <c r="P40" s="20"/>
      <c r="Q40" s="20"/>
    </row>
    <row r="41" spans="1:17" s="8" customFormat="1" ht="167.25" customHeight="1" x14ac:dyDescent="0.6">
      <c r="A41" s="354"/>
      <c r="B41" s="455"/>
      <c r="C41" s="456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458"/>
      <c r="N41" s="457"/>
      <c r="O41" s="20"/>
      <c r="P41" s="20"/>
      <c r="Q41" s="20"/>
    </row>
    <row r="42" spans="1:17" s="8" customFormat="1" ht="185.25" customHeight="1" x14ac:dyDescent="0.6">
      <c r="A42" s="354"/>
      <c r="B42" s="455"/>
      <c r="C42" s="456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458"/>
      <c r="N42" s="457"/>
      <c r="O42" s="20"/>
      <c r="P42" s="20"/>
      <c r="Q42" s="20"/>
    </row>
    <row r="43" spans="1:17" s="8" customFormat="1" ht="232.5" customHeight="1" x14ac:dyDescent="0.6">
      <c r="A43" s="354"/>
      <c r="B43" s="455"/>
      <c r="C43" s="456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458"/>
      <c r="N43" s="457"/>
      <c r="O43" s="20"/>
      <c r="P43" s="20"/>
      <c r="Q43" s="20"/>
    </row>
    <row r="44" spans="1:17" s="8" customFormat="1" ht="169.5" customHeight="1" x14ac:dyDescent="0.6">
      <c r="A44" s="354"/>
      <c r="B44" s="455"/>
      <c r="C44" s="456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458"/>
      <c r="N44" s="457"/>
      <c r="O44" s="20"/>
      <c r="P44" s="20"/>
      <c r="Q44" s="20"/>
    </row>
    <row r="45" spans="1:17" s="8" customFormat="1" ht="132" customHeight="1" x14ac:dyDescent="0.6">
      <c r="A45" s="354"/>
      <c r="B45" s="455"/>
      <c r="C45" s="456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458"/>
      <c r="N45" s="457"/>
      <c r="O45" s="20"/>
      <c r="P45" s="20"/>
      <c r="Q45" s="20"/>
    </row>
    <row r="46" spans="1:17" s="8" customFormat="1" ht="132" customHeight="1" x14ac:dyDescent="0.6">
      <c r="A46" s="354"/>
      <c r="B46" s="455"/>
      <c r="C46" s="456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458"/>
      <c r="N46" s="457"/>
      <c r="O46" s="20"/>
      <c r="P46" s="20"/>
      <c r="Q46" s="20"/>
    </row>
    <row r="47" spans="1:17" s="8" customFormat="1" ht="188.25" customHeight="1" x14ac:dyDescent="0.6">
      <c r="A47" s="354">
        <v>5</v>
      </c>
      <c r="B47" s="455" t="s">
        <v>31</v>
      </c>
      <c r="C47" s="456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458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455"/>
      <c r="C48" s="456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458"/>
      <c r="N48" s="370"/>
      <c r="O48" s="20"/>
      <c r="P48" s="20"/>
      <c r="Q48" s="20"/>
    </row>
    <row r="49" spans="1:17" s="8" customFormat="1" ht="193.5" customHeight="1" x14ac:dyDescent="0.6">
      <c r="A49" s="354"/>
      <c r="B49" s="455"/>
      <c r="C49" s="456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458"/>
      <c r="N49" s="370"/>
      <c r="O49" s="20"/>
      <c r="P49" s="20"/>
      <c r="Q49" s="20"/>
    </row>
    <row r="50" spans="1:17" s="8" customFormat="1" ht="193.5" customHeight="1" x14ac:dyDescent="0.6">
      <c r="A50" s="354"/>
      <c r="B50" s="455"/>
      <c r="C50" s="456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458"/>
      <c r="N50" s="370"/>
      <c r="O50" s="20"/>
      <c r="P50" s="20"/>
      <c r="Q50" s="20"/>
    </row>
    <row r="51" spans="1:17" s="8" customFormat="1" ht="261.75" customHeight="1" x14ac:dyDescent="0.6">
      <c r="A51" s="354"/>
      <c r="B51" s="455"/>
      <c r="C51" s="456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458"/>
      <c r="N51" s="370"/>
      <c r="O51" s="20"/>
      <c r="P51" s="20"/>
      <c r="Q51" s="20"/>
    </row>
    <row r="52" spans="1:17" s="8" customFormat="1" ht="162.75" customHeight="1" x14ac:dyDescent="0.6">
      <c r="A52" s="354"/>
      <c r="B52" s="455"/>
      <c r="C52" s="456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458"/>
      <c r="N52" s="370"/>
      <c r="O52" s="20"/>
      <c r="P52" s="20"/>
      <c r="Q52" s="20"/>
    </row>
    <row r="53" spans="1:17" s="8" customFormat="1" ht="132" customHeight="1" x14ac:dyDescent="0.6">
      <c r="A53" s="354"/>
      <c r="B53" s="455"/>
      <c r="C53" s="456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458"/>
      <c r="N53" s="370"/>
      <c r="O53" s="20"/>
      <c r="P53" s="20"/>
      <c r="Q53" s="20"/>
    </row>
    <row r="54" spans="1:17" s="8" customFormat="1" ht="132" customHeight="1" x14ac:dyDescent="0.6">
      <c r="A54" s="354"/>
      <c r="B54" s="455"/>
      <c r="C54" s="456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458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455" t="s">
        <v>32</v>
      </c>
      <c r="C55" s="456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458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455"/>
      <c r="C56" s="456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458"/>
      <c r="N56" s="370"/>
      <c r="O56" s="20"/>
      <c r="P56" s="20"/>
      <c r="Q56" s="20"/>
    </row>
    <row r="57" spans="1:17" s="8" customFormat="1" ht="171" customHeight="1" x14ac:dyDescent="0.6">
      <c r="A57" s="354"/>
      <c r="B57" s="455"/>
      <c r="C57" s="456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458"/>
      <c r="N57" s="370"/>
      <c r="O57" s="20"/>
      <c r="P57" s="20"/>
      <c r="Q57" s="20"/>
    </row>
    <row r="58" spans="1:17" s="8" customFormat="1" ht="157.5" customHeight="1" x14ac:dyDescent="0.6">
      <c r="A58" s="354"/>
      <c r="B58" s="455"/>
      <c r="C58" s="456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458"/>
      <c r="N58" s="370"/>
      <c r="O58" s="20"/>
      <c r="P58" s="20"/>
      <c r="Q58" s="20"/>
    </row>
    <row r="59" spans="1:17" s="8" customFormat="1" ht="225.75" customHeight="1" x14ac:dyDescent="0.6">
      <c r="A59" s="354"/>
      <c r="B59" s="455"/>
      <c r="C59" s="456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458"/>
      <c r="N59" s="370"/>
      <c r="O59" s="20"/>
      <c r="P59" s="20"/>
      <c r="Q59" s="20"/>
    </row>
    <row r="60" spans="1:17" s="8" customFormat="1" ht="178.5" customHeight="1" x14ac:dyDescent="0.6">
      <c r="A60" s="354"/>
      <c r="B60" s="455"/>
      <c r="C60" s="456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458"/>
      <c r="N60" s="370"/>
      <c r="O60" s="20"/>
      <c r="P60" s="20"/>
      <c r="Q60" s="20"/>
    </row>
    <row r="61" spans="1:17" s="8" customFormat="1" ht="162" customHeight="1" x14ac:dyDescent="0.6">
      <c r="A61" s="354"/>
      <c r="B61" s="455"/>
      <c r="C61" s="456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458"/>
      <c r="N61" s="370"/>
      <c r="O61" s="20"/>
      <c r="P61" s="20"/>
      <c r="Q61" s="20"/>
    </row>
    <row r="62" spans="1:17" s="8" customFormat="1" ht="131.25" customHeight="1" x14ac:dyDescent="0.6">
      <c r="A62" s="354"/>
      <c r="B62" s="455"/>
      <c r="C62" s="456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458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455" t="s">
        <v>73</v>
      </c>
      <c r="C63" s="456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465">
        <v>2</v>
      </c>
      <c r="N63" s="464" t="s">
        <v>34</v>
      </c>
      <c r="O63" s="20"/>
      <c r="P63" s="20"/>
      <c r="Q63" s="20"/>
    </row>
    <row r="64" spans="1:17" s="8" customFormat="1" ht="184.5" customHeight="1" x14ac:dyDescent="0.6">
      <c r="A64" s="354"/>
      <c r="B64" s="455"/>
      <c r="C64" s="456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465"/>
      <c r="N64" s="464"/>
      <c r="O64" s="20"/>
      <c r="P64" s="20"/>
      <c r="Q64" s="20"/>
    </row>
    <row r="65" spans="1:17" s="8" customFormat="1" ht="180" customHeight="1" x14ac:dyDescent="0.6">
      <c r="A65" s="354"/>
      <c r="B65" s="455"/>
      <c r="C65" s="456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465"/>
      <c r="N65" s="464"/>
      <c r="O65" s="20"/>
      <c r="P65" s="20"/>
      <c r="Q65" s="20"/>
    </row>
    <row r="66" spans="1:17" s="8" customFormat="1" ht="171" customHeight="1" x14ac:dyDescent="0.6">
      <c r="A66" s="354"/>
      <c r="B66" s="455"/>
      <c r="C66" s="456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465"/>
      <c r="N66" s="464"/>
      <c r="O66" s="20"/>
      <c r="P66" s="20"/>
      <c r="Q66" s="20"/>
    </row>
    <row r="67" spans="1:17" s="8" customFormat="1" ht="216.75" customHeight="1" x14ac:dyDescent="0.6">
      <c r="A67" s="354"/>
      <c r="B67" s="455"/>
      <c r="C67" s="456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465"/>
      <c r="N67" s="464"/>
      <c r="O67" s="20"/>
      <c r="P67" s="20"/>
      <c r="Q67" s="20"/>
    </row>
    <row r="68" spans="1:17" s="8" customFormat="1" ht="198.75" customHeight="1" x14ac:dyDescent="0.6">
      <c r="A68" s="354"/>
      <c r="B68" s="455"/>
      <c r="C68" s="456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465"/>
      <c r="N68" s="464"/>
      <c r="O68" s="20"/>
      <c r="P68" s="20"/>
      <c r="Q68" s="20"/>
    </row>
    <row r="69" spans="1:17" s="8" customFormat="1" ht="156" customHeight="1" x14ac:dyDescent="0.6">
      <c r="A69" s="354"/>
      <c r="B69" s="455"/>
      <c r="C69" s="456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465"/>
      <c r="N69" s="464"/>
      <c r="O69" s="20"/>
      <c r="P69" s="20"/>
      <c r="Q69" s="20"/>
    </row>
    <row r="70" spans="1:17" s="8" customFormat="1" ht="131.25" customHeight="1" x14ac:dyDescent="0.6">
      <c r="A70" s="354"/>
      <c r="B70" s="455"/>
      <c r="C70" s="456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465"/>
      <c r="N70" s="464"/>
      <c r="O70" s="20"/>
      <c r="P70" s="20"/>
      <c r="Q70" s="20"/>
    </row>
    <row r="71" spans="1:17" s="8" customFormat="1" ht="212.25" customHeight="1" x14ac:dyDescent="0.6">
      <c r="A71" s="354">
        <v>8</v>
      </c>
      <c r="B71" s="455" t="s">
        <v>35</v>
      </c>
      <c r="C71" s="456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458">
        <v>6</v>
      </c>
      <c r="N71" s="457" t="s">
        <v>61</v>
      </c>
      <c r="O71" s="20"/>
      <c r="P71" s="20"/>
      <c r="Q71" s="20"/>
    </row>
    <row r="72" spans="1:17" s="8" customFormat="1" ht="174" customHeight="1" x14ac:dyDescent="0.6">
      <c r="A72" s="354"/>
      <c r="B72" s="455"/>
      <c r="C72" s="456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458"/>
      <c r="N72" s="457"/>
      <c r="O72" s="20"/>
      <c r="P72" s="20"/>
      <c r="Q72" s="20"/>
    </row>
    <row r="73" spans="1:17" s="8" customFormat="1" ht="177.75" customHeight="1" x14ac:dyDescent="0.6">
      <c r="A73" s="354"/>
      <c r="B73" s="455"/>
      <c r="C73" s="456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458"/>
      <c r="N73" s="457"/>
      <c r="O73" s="20"/>
      <c r="P73" s="20"/>
      <c r="Q73" s="20"/>
    </row>
    <row r="74" spans="1:17" s="8" customFormat="1" ht="195" customHeight="1" x14ac:dyDescent="0.6">
      <c r="A74" s="354"/>
      <c r="B74" s="455"/>
      <c r="C74" s="456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458"/>
      <c r="N74" s="457"/>
      <c r="O74" s="20"/>
      <c r="P74" s="20"/>
      <c r="Q74" s="20"/>
    </row>
    <row r="75" spans="1:17" s="8" customFormat="1" ht="248.25" customHeight="1" x14ac:dyDescent="0.6">
      <c r="A75" s="354"/>
      <c r="B75" s="455"/>
      <c r="C75" s="456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458"/>
      <c r="N75" s="457"/>
      <c r="O75" s="20"/>
      <c r="P75" s="20"/>
      <c r="Q75" s="20"/>
    </row>
    <row r="76" spans="1:17" s="8" customFormat="1" ht="168.75" customHeight="1" x14ac:dyDescent="0.6">
      <c r="A76" s="354"/>
      <c r="B76" s="455"/>
      <c r="C76" s="456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458"/>
      <c r="N76" s="457"/>
      <c r="O76" s="20"/>
      <c r="P76" s="20"/>
      <c r="Q76" s="20"/>
    </row>
    <row r="77" spans="1:17" s="8" customFormat="1" ht="155.25" customHeight="1" x14ac:dyDescent="0.6">
      <c r="A77" s="354"/>
      <c r="B77" s="455"/>
      <c r="C77" s="456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458"/>
      <c r="N77" s="457"/>
      <c r="O77" s="20"/>
      <c r="P77" s="20"/>
      <c r="Q77" s="20"/>
    </row>
    <row r="78" spans="1:17" s="8" customFormat="1" ht="133.5" customHeight="1" x14ac:dyDescent="0.6">
      <c r="A78" s="354"/>
      <c r="B78" s="455"/>
      <c r="C78" s="456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458"/>
      <c r="N78" s="457"/>
      <c r="O78" s="20"/>
      <c r="P78" s="20"/>
      <c r="Q78" s="20"/>
    </row>
    <row r="79" spans="1:17" s="8" customFormat="1" ht="181.5" customHeight="1" x14ac:dyDescent="0.6">
      <c r="A79" s="354">
        <v>9</v>
      </c>
      <c r="B79" s="455" t="s">
        <v>36</v>
      </c>
      <c r="C79" s="456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357">
        <v>14</v>
      </c>
      <c r="N79" s="457" t="s">
        <v>37</v>
      </c>
      <c r="O79" s="20"/>
      <c r="P79" s="20"/>
      <c r="Q79" s="20"/>
    </row>
    <row r="80" spans="1:17" s="8" customFormat="1" ht="155.25" customHeight="1" x14ac:dyDescent="0.6">
      <c r="A80" s="354"/>
      <c r="B80" s="455"/>
      <c r="C80" s="456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357"/>
      <c r="N80" s="457"/>
      <c r="O80" s="21"/>
      <c r="P80" s="20"/>
      <c r="Q80" s="20"/>
    </row>
    <row r="81" spans="1:17" s="8" customFormat="1" ht="173.25" customHeight="1" x14ac:dyDescent="0.6">
      <c r="A81" s="354"/>
      <c r="B81" s="455"/>
      <c r="C81" s="456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357"/>
      <c r="N81" s="457"/>
      <c r="O81" s="20"/>
      <c r="P81" s="20"/>
      <c r="Q81" s="20"/>
    </row>
    <row r="82" spans="1:17" s="8" customFormat="1" ht="173.25" customHeight="1" x14ac:dyDescent="0.6">
      <c r="A82" s="354"/>
      <c r="B82" s="455"/>
      <c r="C82" s="456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357"/>
      <c r="N82" s="457"/>
      <c r="O82" s="20"/>
      <c r="P82" s="20"/>
      <c r="Q82" s="20"/>
    </row>
    <row r="83" spans="1:17" s="8" customFormat="1" ht="207.75" customHeight="1" x14ac:dyDescent="0.6">
      <c r="A83" s="354"/>
      <c r="B83" s="455"/>
      <c r="C83" s="456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357"/>
      <c r="N83" s="457"/>
      <c r="O83" s="20"/>
      <c r="P83" s="20"/>
      <c r="Q83" s="20"/>
    </row>
    <row r="84" spans="1:17" s="8" customFormat="1" ht="188.25" customHeight="1" x14ac:dyDescent="0.6">
      <c r="A84" s="354"/>
      <c r="B84" s="455"/>
      <c r="C84" s="456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357"/>
      <c r="N84" s="457"/>
      <c r="O84" s="20"/>
      <c r="P84" s="20"/>
      <c r="Q84" s="20"/>
    </row>
    <row r="85" spans="1:17" s="8" customFormat="1" ht="186.75" customHeight="1" x14ac:dyDescent="0.6">
      <c r="A85" s="354"/>
      <c r="B85" s="455"/>
      <c r="C85" s="456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357"/>
      <c r="N85" s="457"/>
      <c r="O85" s="20"/>
      <c r="P85" s="20"/>
      <c r="Q85" s="20"/>
    </row>
    <row r="86" spans="1:17" s="8" customFormat="1" ht="133.5" customHeight="1" x14ac:dyDescent="0.6">
      <c r="A86" s="354"/>
      <c r="B86" s="455"/>
      <c r="C86" s="456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357"/>
      <c r="N86" s="457"/>
      <c r="O86" s="20"/>
      <c r="P86" s="20"/>
      <c r="Q86" s="20"/>
    </row>
    <row r="87" spans="1:17" s="8" customFormat="1" ht="186" customHeight="1" x14ac:dyDescent="0.6">
      <c r="A87" s="354">
        <v>10</v>
      </c>
      <c r="B87" s="462" t="s">
        <v>38</v>
      </c>
      <c r="C87" s="463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357">
        <v>5</v>
      </c>
      <c r="N87" s="457" t="s">
        <v>39</v>
      </c>
      <c r="O87" s="20"/>
      <c r="P87" s="20"/>
      <c r="Q87" s="20"/>
    </row>
    <row r="88" spans="1:17" s="8" customFormat="1" ht="194.25" customHeight="1" x14ac:dyDescent="0.6">
      <c r="A88" s="354"/>
      <c r="B88" s="462"/>
      <c r="C88" s="463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357"/>
      <c r="N88" s="457"/>
      <c r="O88" s="20"/>
      <c r="P88" s="20"/>
      <c r="Q88" s="20"/>
    </row>
    <row r="89" spans="1:17" s="8" customFormat="1" ht="194.25" customHeight="1" x14ac:dyDescent="0.6">
      <c r="A89" s="354"/>
      <c r="B89" s="462"/>
      <c r="C89" s="463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357"/>
      <c r="N89" s="457"/>
      <c r="O89" s="20"/>
      <c r="P89" s="20"/>
      <c r="Q89" s="20"/>
    </row>
    <row r="90" spans="1:17" s="8" customFormat="1" ht="159" customHeight="1" x14ac:dyDescent="0.6">
      <c r="A90" s="354"/>
      <c r="B90" s="462"/>
      <c r="C90" s="463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357"/>
      <c r="N90" s="457"/>
      <c r="O90" s="20"/>
      <c r="P90" s="20"/>
      <c r="Q90" s="20"/>
    </row>
    <row r="91" spans="1:17" s="8" customFormat="1" ht="228.75" customHeight="1" x14ac:dyDescent="0.6">
      <c r="A91" s="354"/>
      <c r="B91" s="462"/>
      <c r="C91" s="463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357"/>
      <c r="N91" s="457"/>
      <c r="O91" s="20"/>
      <c r="P91" s="20"/>
      <c r="Q91" s="20"/>
    </row>
    <row r="92" spans="1:17" s="8" customFormat="1" ht="232.5" customHeight="1" x14ac:dyDescent="0.6">
      <c r="A92" s="354"/>
      <c r="B92" s="462"/>
      <c r="C92" s="463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357"/>
      <c r="N92" s="457"/>
      <c r="O92" s="20"/>
      <c r="P92" s="20"/>
      <c r="Q92" s="20"/>
    </row>
    <row r="93" spans="1:17" s="8" customFormat="1" ht="128.25" customHeight="1" x14ac:dyDescent="0.6">
      <c r="A93" s="354"/>
      <c r="B93" s="462"/>
      <c r="C93" s="463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357"/>
      <c r="N93" s="457"/>
      <c r="O93" s="20"/>
      <c r="P93" s="20"/>
      <c r="Q93" s="20"/>
    </row>
    <row r="94" spans="1:17" s="8" customFormat="1" ht="128.25" customHeight="1" x14ac:dyDescent="0.6">
      <c r="A94" s="354"/>
      <c r="B94" s="462"/>
      <c r="C94" s="463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357"/>
      <c r="N94" s="457"/>
      <c r="O94" s="20"/>
      <c r="P94" s="20"/>
      <c r="Q94" s="20"/>
    </row>
    <row r="95" spans="1:17" s="8" customFormat="1" ht="177.75" customHeight="1" x14ac:dyDescent="0.6">
      <c r="A95" s="354">
        <v>11</v>
      </c>
      <c r="B95" s="462" t="s">
        <v>40</v>
      </c>
      <c r="C95" s="463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462"/>
      <c r="C96" s="463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462"/>
      <c r="C97" s="463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462"/>
      <c r="C98" s="463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462"/>
      <c r="C99" s="463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462"/>
      <c r="C100" s="463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462"/>
      <c r="C101" s="463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462"/>
      <c r="C102" s="463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455" t="s">
        <v>56</v>
      </c>
      <c r="C103" s="456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357">
        <v>7</v>
      </c>
      <c r="N103" s="464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455"/>
      <c r="C104" s="456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357"/>
      <c r="N104" s="464"/>
      <c r="O104" s="20"/>
      <c r="P104" s="20"/>
      <c r="Q104" s="20"/>
    </row>
    <row r="105" spans="1:17" s="8" customFormat="1" ht="183.75" customHeight="1" x14ac:dyDescent="0.6">
      <c r="A105" s="354"/>
      <c r="B105" s="455"/>
      <c r="C105" s="456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357"/>
      <c r="N105" s="464"/>
      <c r="O105" s="20"/>
      <c r="P105" s="20"/>
      <c r="Q105" s="20"/>
    </row>
    <row r="106" spans="1:17" s="8" customFormat="1" ht="165.75" customHeight="1" x14ac:dyDescent="0.6">
      <c r="A106" s="354"/>
      <c r="B106" s="455"/>
      <c r="C106" s="456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357"/>
      <c r="N106" s="464"/>
      <c r="O106" s="20"/>
      <c r="P106" s="20"/>
      <c r="Q106" s="20"/>
    </row>
    <row r="107" spans="1:17" s="8" customFormat="1" ht="234.75" customHeight="1" x14ac:dyDescent="0.6">
      <c r="A107" s="354"/>
      <c r="B107" s="455"/>
      <c r="C107" s="456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357"/>
      <c r="N107" s="464"/>
      <c r="O107" s="20"/>
      <c r="P107" s="20"/>
      <c r="Q107" s="20"/>
    </row>
    <row r="108" spans="1:17" s="8" customFormat="1" ht="174.75" customHeight="1" x14ac:dyDescent="0.6">
      <c r="A108" s="354"/>
      <c r="B108" s="455"/>
      <c r="C108" s="456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357"/>
      <c r="N108" s="464"/>
      <c r="O108" s="20"/>
      <c r="P108" s="20"/>
      <c r="Q108" s="20"/>
    </row>
    <row r="109" spans="1:17" s="8" customFormat="1" ht="192.75" customHeight="1" x14ac:dyDescent="0.95">
      <c r="A109" s="354"/>
      <c r="B109" s="455"/>
      <c r="C109" s="456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357"/>
      <c r="N109" s="464"/>
      <c r="O109" s="38"/>
      <c r="P109" s="20"/>
      <c r="Q109" s="20"/>
    </row>
    <row r="110" spans="1:17" s="8" customFormat="1" ht="130.5" customHeight="1" x14ac:dyDescent="0.6">
      <c r="A110" s="354"/>
      <c r="B110" s="455"/>
      <c r="C110" s="456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357"/>
      <c r="N110" s="464"/>
      <c r="O110" s="20"/>
      <c r="P110" s="20"/>
      <c r="Q110" s="20"/>
    </row>
    <row r="111" spans="1:17" s="8" customFormat="1" ht="230.25" customHeight="1" x14ac:dyDescent="0.6">
      <c r="A111" s="354">
        <v>13</v>
      </c>
      <c r="B111" s="455" t="s">
        <v>41</v>
      </c>
      <c r="C111" s="456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357">
        <v>4</v>
      </c>
      <c r="N111" s="461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455"/>
      <c r="C112" s="456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357"/>
      <c r="N112" s="461"/>
      <c r="O112" s="20"/>
      <c r="P112" s="20"/>
      <c r="Q112" s="20"/>
    </row>
    <row r="113" spans="1:17" s="8" customFormat="1" ht="170.25" customHeight="1" x14ac:dyDescent="0.6">
      <c r="A113" s="354"/>
      <c r="B113" s="455"/>
      <c r="C113" s="456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357"/>
      <c r="N113" s="461"/>
      <c r="O113" s="20"/>
      <c r="P113" s="20"/>
      <c r="Q113" s="20"/>
    </row>
    <row r="114" spans="1:17" s="8" customFormat="1" ht="179.25" customHeight="1" x14ac:dyDescent="0.6">
      <c r="A114" s="354"/>
      <c r="B114" s="455"/>
      <c r="C114" s="456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357"/>
      <c r="N114" s="461"/>
      <c r="O114" s="20"/>
      <c r="P114" s="20"/>
      <c r="Q114" s="20"/>
    </row>
    <row r="115" spans="1:17" s="8" customFormat="1" ht="183" customHeight="1" x14ac:dyDescent="0.6">
      <c r="A115" s="354"/>
      <c r="B115" s="455"/>
      <c r="C115" s="456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357"/>
      <c r="N115" s="461"/>
      <c r="O115" s="20"/>
      <c r="P115" s="20"/>
      <c r="Q115" s="20"/>
    </row>
    <row r="116" spans="1:17" s="8" customFormat="1" ht="165.75" customHeight="1" x14ac:dyDescent="0.6">
      <c r="A116" s="354"/>
      <c r="B116" s="455"/>
      <c r="C116" s="456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357"/>
      <c r="N116" s="461"/>
      <c r="O116" s="20"/>
      <c r="P116" s="20"/>
      <c r="Q116" s="20"/>
    </row>
    <row r="117" spans="1:17" s="8" customFormat="1" ht="130.5" customHeight="1" x14ac:dyDescent="0.6">
      <c r="A117" s="354"/>
      <c r="B117" s="455"/>
      <c r="C117" s="456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357"/>
      <c r="N117" s="461"/>
      <c r="O117" s="20"/>
      <c r="P117" s="20"/>
      <c r="Q117" s="20"/>
    </row>
    <row r="118" spans="1:17" s="8" customFormat="1" ht="213" customHeight="1" x14ac:dyDescent="0.6">
      <c r="A118" s="354"/>
      <c r="B118" s="455"/>
      <c r="C118" s="456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357"/>
      <c r="N118" s="461"/>
      <c r="O118" s="20"/>
      <c r="P118" s="20"/>
      <c r="Q118" s="20"/>
    </row>
    <row r="119" spans="1:17" s="8" customFormat="1" ht="228" customHeight="1" x14ac:dyDescent="0.6">
      <c r="A119" s="354">
        <v>14</v>
      </c>
      <c r="B119" s="455" t="s">
        <v>43</v>
      </c>
      <c r="C119" s="456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357">
        <v>6</v>
      </c>
      <c r="N119" s="457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455"/>
      <c r="C120" s="456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357"/>
      <c r="N120" s="457"/>
      <c r="O120" s="20"/>
      <c r="P120" s="20"/>
      <c r="Q120" s="20"/>
    </row>
    <row r="121" spans="1:17" s="8" customFormat="1" ht="169.5" customHeight="1" x14ac:dyDescent="0.6">
      <c r="A121" s="354"/>
      <c r="B121" s="455"/>
      <c r="C121" s="456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357"/>
      <c r="N121" s="457"/>
      <c r="O121" s="20"/>
      <c r="P121" s="20"/>
      <c r="Q121" s="20"/>
    </row>
    <row r="122" spans="1:17" s="8" customFormat="1" ht="169.5" customHeight="1" x14ac:dyDescent="0.6">
      <c r="A122" s="354"/>
      <c r="B122" s="455"/>
      <c r="C122" s="456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357"/>
      <c r="N122" s="457"/>
      <c r="O122" s="20"/>
      <c r="P122" s="20"/>
      <c r="Q122" s="20"/>
    </row>
    <row r="123" spans="1:17" s="8" customFormat="1" ht="231" customHeight="1" x14ac:dyDescent="0.6">
      <c r="A123" s="354"/>
      <c r="B123" s="455"/>
      <c r="C123" s="456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357"/>
      <c r="N123" s="457"/>
      <c r="O123" s="20"/>
      <c r="P123" s="20"/>
      <c r="Q123" s="20"/>
    </row>
    <row r="124" spans="1:17" s="8" customFormat="1" ht="198" customHeight="1" x14ac:dyDescent="0.6">
      <c r="A124" s="354"/>
      <c r="B124" s="455"/>
      <c r="C124" s="456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357"/>
      <c r="N124" s="457"/>
      <c r="O124" s="20"/>
      <c r="P124" s="20"/>
      <c r="Q124" s="20"/>
    </row>
    <row r="125" spans="1:17" s="8" customFormat="1" ht="128.25" customHeight="1" x14ac:dyDescent="0.6">
      <c r="A125" s="354"/>
      <c r="B125" s="455"/>
      <c r="C125" s="456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357"/>
      <c r="N125" s="457"/>
      <c r="O125" s="20"/>
      <c r="P125" s="20"/>
      <c r="Q125" s="20"/>
    </row>
    <row r="126" spans="1:17" s="8" customFormat="1" ht="128.25" customHeight="1" x14ac:dyDescent="0.6">
      <c r="A126" s="354"/>
      <c r="B126" s="455"/>
      <c r="C126" s="456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357"/>
      <c r="N126" s="457"/>
      <c r="O126" s="20"/>
      <c r="P126" s="20"/>
      <c r="Q126" s="20"/>
    </row>
    <row r="127" spans="1:17" s="8" customFormat="1" ht="219.75" customHeight="1" x14ac:dyDescent="0.6">
      <c r="A127" s="354">
        <v>15</v>
      </c>
      <c r="B127" s="455" t="s">
        <v>45</v>
      </c>
      <c r="C127" s="456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455"/>
      <c r="C128" s="456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455"/>
      <c r="C129" s="456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455"/>
      <c r="C130" s="456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455"/>
      <c r="C131" s="456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455"/>
      <c r="C132" s="456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455"/>
      <c r="C133" s="456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455"/>
      <c r="C134" s="456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455" t="s">
        <v>46</v>
      </c>
      <c r="C135" s="456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357">
        <v>7</v>
      </c>
      <c r="N135" s="460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455"/>
      <c r="C136" s="456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357"/>
      <c r="N136" s="460"/>
      <c r="O136" s="20"/>
      <c r="P136" s="20"/>
      <c r="Q136" s="20"/>
    </row>
    <row r="137" spans="1:17" s="8" customFormat="1" ht="170.25" customHeight="1" x14ac:dyDescent="0.6">
      <c r="A137" s="354"/>
      <c r="B137" s="455"/>
      <c r="C137" s="456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357"/>
      <c r="N137" s="460"/>
      <c r="O137" s="20"/>
      <c r="P137" s="20"/>
      <c r="Q137" s="20"/>
    </row>
    <row r="138" spans="1:17" s="8" customFormat="1" ht="201" customHeight="1" x14ac:dyDescent="0.6">
      <c r="A138" s="354"/>
      <c r="B138" s="455"/>
      <c r="C138" s="456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357"/>
      <c r="N138" s="460"/>
      <c r="O138" s="20"/>
      <c r="P138" s="20"/>
      <c r="Q138" s="20"/>
    </row>
    <row r="139" spans="1:17" s="8" customFormat="1" ht="217.5" customHeight="1" x14ac:dyDescent="0.6">
      <c r="A139" s="354"/>
      <c r="B139" s="455"/>
      <c r="C139" s="456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357"/>
      <c r="N139" s="460"/>
      <c r="O139" s="20"/>
      <c r="P139" s="20"/>
      <c r="Q139" s="20"/>
    </row>
    <row r="140" spans="1:17" s="8" customFormat="1" ht="174.75" customHeight="1" x14ac:dyDescent="0.6">
      <c r="A140" s="354"/>
      <c r="B140" s="455"/>
      <c r="C140" s="456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357"/>
      <c r="N140" s="460"/>
      <c r="O140" s="20"/>
      <c r="P140" s="20"/>
      <c r="Q140" s="20"/>
    </row>
    <row r="141" spans="1:17" s="8" customFormat="1" ht="130.5" customHeight="1" x14ac:dyDescent="0.6">
      <c r="A141" s="354"/>
      <c r="B141" s="455"/>
      <c r="C141" s="456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357"/>
      <c r="N141" s="460"/>
      <c r="O141" s="20"/>
      <c r="P141" s="20"/>
      <c r="Q141" s="20"/>
    </row>
    <row r="142" spans="1:17" s="8" customFormat="1" ht="130.5" customHeight="1" x14ac:dyDescent="0.6">
      <c r="A142" s="354"/>
      <c r="B142" s="455"/>
      <c r="C142" s="456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357"/>
      <c r="N142" s="460"/>
      <c r="O142" s="20"/>
      <c r="P142" s="20"/>
      <c r="Q142" s="20"/>
    </row>
    <row r="143" spans="1:17" s="8" customFormat="1" ht="160.5" customHeight="1" x14ac:dyDescent="0.6">
      <c r="A143" s="354">
        <v>17</v>
      </c>
      <c r="B143" s="458" t="s">
        <v>55</v>
      </c>
      <c r="C143" s="456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357">
        <v>10</v>
      </c>
      <c r="N143" s="457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458"/>
      <c r="C144" s="456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357"/>
      <c r="N144" s="457"/>
      <c r="O144" s="20"/>
      <c r="P144" s="20"/>
      <c r="Q144" s="20"/>
    </row>
    <row r="145" spans="1:17" s="8" customFormat="1" ht="205.5" customHeight="1" x14ac:dyDescent="0.6">
      <c r="A145" s="354"/>
      <c r="B145" s="458"/>
      <c r="C145" s="456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357"/>
      <c r="N145" s="457"/>
      <c r="O145" s="20"/>
      <c r="P145" s="20"/>
      <c r="Q145" s="20"/>
    </row>
    <row r="146" spans="1:17" s="8" customFormat="1" ht="179.25" customHeight="1" x14ac:dyDescent="0.6">
      <c r="A146" s="354"/>
      <c r="B146" s="458"/>
      <c r="C146" s="456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357"/>
      <c r="N146" s="457"/>
      <c r="O146" s="20"/>
      <c r="P146" s="20"/>
      <c r="Q146" s="20"/>
    </row>
    <row r="147" spans="1:17" s="8" customFormat="1" ht="221.25" customHeight="1" x14ac:dyDescent="0.6">
      <c r="A147" s="354"/>
      <c r="B147" s="458"/>
      <c r="C147" s="456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357"/>
      <c r="N147" s="457"/>
      <c r="O147" s="20"/>
      <c r="P147" s="20"/>
      <c r="Q147" s="20"/>
    </row>
    <row r="148" spans="1:17" s="8" customFormat="1" ht="195.75" customHeight="1" x14ac:dyDescent="0.6">
      <c r="A148" s="354"/>
      <c r="B148" s="458"/>
      <c r="C148" s="456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357"/>
      <c r="N148" s="457"/>
      <c r="O148" s="20"/>
      <c r="P148" s="20"/>
      <c r="Q148" s="20"/>
    </row>
    <row r="149" spans="1:17" s="8" customFormat="1" ht="130.5" customHeight="1" x14ac:dyDescent="0.6">
      <c r="A149" s="354"/>
      <c r="B149" s="458"/>
      <c r="C149" s="456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357"/>
      <c r="N149" s="457"/>
      <c r="O149" s="20"/>
      <c r="P149" s="20"/>
      <c r="Q149" s="20"/>
    </row>
    <row r="150" spans="1:17" s="8" customFormat="1" ht="130.5" customHeight="1" x14ac:dyDescent="0.6">
      <c r="A150" s="354"/>
      <c r="B150" s="458"/>
      <c r="C150" s="456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357"/>
      <c r="N150" s="457"/>
      <c r="O150" s="20"/>
      <c r="P150" s="20"/>
      <c r="Q150" s="20"/>
    </row>
    <row r="151" spans="1:17" s="8" customFormat="1" ht="204.75" customHeight="1" x14ac:dyDescent="0.6">
      <c r="A151" s="354">
        <v>18</v>
      </c>
      <c r="B151" s="455" t="s">
        <v>48</v>
      </c>
      <c r="C151" s="456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357">
        <v>4</v>
      </c>
      <c r="N151" s="459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455"/>
      <c r="C152" s="456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357"/>
      <c r="N152" s="459"/>
      <c r="O152" s="20"/>
      <c r="P152" s="20"/>
      <c r="Q152" s="20"/>
    </row>
    <row r="153" spans="1:17" s="8" customFormat="1" ht="157.5" customHeight="1" x14ac:dyDescent="0.6">
      <c r="A153" s="354"/>
      <c r="B153" s="455"/>
      <c r="C153" s="456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357"/>
      <c r="N153" s="459"/>
      <c r="O153" s="20"/>
      <c r="P153" s="20"/>
      <c r="Q153" s="20"/>
    </row>
    <row r="154" spans="1:17" s="8" customFormat="1" ht="138.75" customHeight="1" x14ac:dyDescent="0.6">
      <c r="A154" s="354"/>
      <c r="B154" s="455"/>
      <c r="C154" s="456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357"/>
      <c r="N154" s="459"/>
      <c r="O154" s="20"/>
      <c r="P154" s="20"/>
      <c r="Q154" s="20"/>
    </row>
    <row r="155" spans="1:17" s="8" customFormat="1" ht="234" customHeight="1" x14ac:dyDescent="0.6">
      <c r="A155" s="354"/>
      <c r="B155" s="455"/>
      <c r="C155" s="456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357"/>
      <c r="N155" s="459"/>
      <c r="O155" s="20"/>
      <c r="P155" s="20"/>
      <c r="Q155" s="20"/>
    </row>
    <row r="156" spans="1:17" s="8" customFormat="1" ht="204" customHeight="1" x14ac:dyDescent="0.6">
      <c r="A156" s="354"/>
      <c r="B156" s="455"/>
      <c r="C156" s="456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357"/>
      <c r="N156" s="459"/>
      <c r="O156" s="20"/>
      <c r="P156" s="20"/>
      <c r="Q156" s="20"/>
    </row>
    <row r="157" spans="1:17" s="8" customFormat="1" ht="157.5" customHeight="1" x14ac:dyDescent="0.6">
      <c r="A157" s="354"/>
      <c r="B157" s="455"/>
      <c r="C157" s="456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357"/>
      <c r="N157" s="459"/>
      <c r="O157" s="20"/>
      <c r="P157" s="20"/>
      <c r="Q157" s="20"/>
    </row>
    <row r="158" spans="1:17" s="8" customFormat="1" ht="131.25" customHeight="1" x14ac:dyDescent="0.6">
      <c r="A158" s="354"/>
      <c r="B158" s="455"/>
      <c r="C158" s="456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357"/>
      <c r="N158" s="459"/>
      <c r="O158" s="20"/>
      <c r="P158" s="20"/>
      <c r="Q158" s="20"/>
    </row>
    <row r="159" spans="1:17" s="8" customFormat="1" ht="176.25" customHeight="1" x14ac:dyDescent="0.6">
      <c r="A159" s="354">
        <v>19</v>
      </c>
      <c r="B159" s="455" t="s">
        <v>49</v>
      </c>
      <c r="C159" s="456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357">
        <v>4</v>
      </c>
      <c r="N159" s="457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455"/>
      <c r="C160" s="456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357"/>
      <c r="N160" s="457"/>
      <c r="O160" s="20"/>
      <c r="P160" s="20"/>
      <c r="Q160" s="20"/>
    </row>
    <row r="161" spans="1:17" s="8" customFormat="1" ht="162" customHeight="1" x14ac:dyDescent="0.6">
      <c r="A161" s="354"/>
      <c r="B161" s="455"/>
      <c r="C161" s="456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357"/>
      <c r="N161" s="457"/>
      <c r="O161" s="20"/>
      <c r="P161" s="20"/>
      <c r="Q161" s="20"/>
    </row>
    <row r="162" spans="1:17" s="8" customFormat="1" ht="131.25" customHeight="1" x14ac:dyDescent="0.6">
      <c r="A162" s="354"/>
      <c r="B162" s="455"/>
      <c r="C162" s="456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357"/>
      <c r="N162" s="457"/>
      <c r="O162" s="20"/>
      <c r="P162" s="20"/>
      <c r="Q162" s="20"/>
    </row>
    <row r="163" spans="1:17" s="8" customFormat="1" ht="245.25" customHeight="1" x14ac:dyDescent="0.6">
      <c r="A163" s="354"/>
      <c r="B163" s="455"/>
      <c r="C163" s="456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357"/>
      <c r="N163" s="457"/>
      <c r="O163" s="20"/>
      <c r="P163" s="20"/>
      <c r="Q163" s="20"/>
    </row>
    <row r="164" spans="1:17" s="8" customFormat="1" ht="191.25" customHeight="1" x14ac:dyDescent="0.6">
      <c r="A164" s="354"/>
      <c r="B164" s="455"/>
      <c r="C164" s="456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357"/>
      <c r="N164" s="457"/>
      <c r="O164" s="20"/>
      <c r="P164" s="20"/>
      <c r="Q164" s="20"/>
    </row>
    <row r="165" spans="1:17" s="8" customFormat="1" ht="131.25" customHeight="1" x14ac:dyDescent="0.6">
      <c r="A165" s="354"/>
      <c r="B165" s="455"/>
      <c r="C165" s="456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357"/>
      <c r="N165" s="457"/>
      <c r="O165" s="20"/>
      <c r="P165" s="20"/>
      <c r="Q165" s="20"/>
    </row>
    <row r="166" spans="1:17" s="8" customFormat="1" ht="131.25" customHeight="1" x14ac:dyDescent="0.6">
      <c r="A166" s="354"/>
      <c r="B166" s="455"/>
      <c r="C166" s="456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357"/>
      <c r="N166" s="457"/>
      <c r="O166" s="20"/>
      <c r="P166" s="20"/>
      <c r="Q166" s="20"/>
    </row>
    <row r="167" spans="1:17" s="8" customFormat="1" ht="222.75" customHeight="1" x14ac:dyDescent="0.6">
      <c r="A167" s="354">
        <v>20</v>
      </c>
      <c r="B167" s="455" t="s">
        <v>51</v>
      </c>
      <c r="C167" s="456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357">
        <v>11</v>
      </c>
      <c r="N167" s="457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455"/>
      <c r="C168" s="456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357"/>
      <c r="N168" s="457"/>
      <c r="O168" s="20"/>
      <c r="P168" s="20"/>
      <c r="Q168" s="20"/>
    </row>
    <row r="169" spans="1:17" s="8" customFormat="1" ht="146.25" customHeight="1" x14ac:dyDescent="0.6">
      <c r="A169" s="354"/>
      <c r="B169" s="455"/>
      <c r="C169" s="456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357"/>
      <c r="N169" s="457"/>
      <c r="O169" s="20"/>
      <c r="P169" s="20"/>
      <c r="Q169" s="20"/>
    </row>
    <row r="170" spans="1:17" s="8" customFormat="1" ht="159" customHeight="1" x14ac:dyDescent="0.6">
      <c r="A170" s="354"/>
      <c r="B170" s="455"/>
      <c r="C170" s="456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357"/>
      <c r="N170" s="457"/>
      <c r="O170" s="20"/>
      <c r="P170" s="20"/>
      <c r="Q170" s="20"/>
    </row>
    <row r="171" spans="1:17" s="8" customFormat="1" ht="166.5" customHeight="1" x14ac:dyDescent="0.6">
      <c r="A171" s="354"/>
      <c r="B171" s="455"/>
      <c r="C171" s="456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357"/>
      <c r="N171" s="457"/>
      <c r="O171" s="20"/>
      <c r="P171" s="20"/>
      <c r="Q171" s="20"/>
    </row>
    <row r="172" spans="1:17" s="8" customFormat="1" ht="215.25" customHeight="1" x14ac:dyDescent="0.6">
      <c r="A172" s="354"/>
      <c r="B172" s="455"/>
      <c r="C172" s="456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357"/>
      <c r="N172" s="457"/>
      <c r="O172" s="20"/>
      <c r="P172" s="20"/>
      <c r="Q172" s="20"/>
    </row>
    <row r="173" spans="1:17" s="8" customFormat="1" ht="141.75" customHeight="1" x14ac:dyDescent="0.6">
      <c r="A173" s="354"/>
      <c r="B173" s="455"/>
      <c r="C173" s="456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357"/>
      <c r="N173" s="457"/>
      <c r="O173" s="20"/>
      <c r="P173" s="20"/>
      <c r="Q173" s="20"/>
    </row>
    <row r="174" spans="1:17" s="8" customFormat="1" ht="128.25" customHeight="1" x14ac:dyDescent="0.6">
      <c r="A174" s="354"/>
      <c r="B174" s="455"/>
      <c r="C174" s="456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357"/>
      <c r="N174" s="457"/>
      <c r="O174" s="20"/>
      <c r="P174" s="20"/>
      <c r="Q174" s="20"/>
    </row>
    <row r="175" spans="1:17" s="8" customFormat="1" ht="210.75" customHeight="1" x14ac:dyDescent="0.6">
      <c r="A175" s="354">
        <v>21</v>
      </c>
      <c r="B175" s="455" t="s">
        <v>52</v>
      </c>
      <c r="C175" s="456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455"/>
      <c r="C176" s="456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455"/>
      <c r="C177" s="456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455"/>
      <c r="C178" s="456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455"/>
      <c r="C179" s="456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455"/>
      <c r="C180" s="456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455"/>
      <c r="C181" s="456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455"/>
      <c r="C182" s="456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455" t="s">
        <v>54</v>
      </c>
      <c r="C183" s="456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455"/>
      <c r="C184" s="456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455"/>
      <c r="C185" s="456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455"/>
      <c r="C186" s="456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455"/>
      <c r="C187" s="456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455"/>
      <c r="C188" s="456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455"/>
      <c r="C189" s="456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455"/>
      <c r="C190" s="456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30.06.2024 на сайт </vt:lpstr>
      <vt:lpstr>СВОД (на 01.07.2021)  (2)</vt:lpstr>
      <vt:lpstr>СВОД (март2021)</vt:lpstr>
      <vt:lpstr>'30.06.2024 на сайт '!Заголовки_для_печати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'30.06.2024 на сайт '!Область_печати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2024-07-08T12:15:37Z</dcterms:modified>
</cp:coreProperties>
</file>